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HĐND KHÓA XIV (2016-2021)\Kỳ họp 18\Nghị quyết\"/>
    </mc:Choice>
  </mc:AlternateContent>
  <bookViews>
    <workbookView xWindow="0" yWindow="0" windowWidth="28800" windowHeight="13275" tabRatio="921" firstSheet="2" activeTab="6"/>
  </bookViews>
  <sheets>
    <sheet name="PLB" sheetId="18" state="hidden" r:id="rId1"/>
    <sheet name="PLBI" sheetId="19" state="hidden" r:id="rId2"/>
    <sheet name="Bieu TH in 1" sheetId="30" r:id="rId3"/>
    <sheet name="BM19" sheetId="1" state="hidden" r:id="rId4"/>
    <sheet name="Bieu 2 TH nganh, linh vuc" sheetId="2" state="hidden" r:id="rId5"/>
    <sheet name="Bieu NSDP In 2" sheetId="20" r:id="rId6"/>
    <sheet name="BIEU NSTW 2021 -2025 IN 3" sheetId="39" r:id="rId7"/>
    <sheet name="TPCP 21-25" sheetId="25" state="hidden" r:id="rId8"/>
    <sheet name="BM19 (2)" sheetId="22" state="hidden" r:id="rId9"/>
    <sheet name="BM21 (2)" sheetId="23" state="hidden" r:id="rId10"/>
    <sheet name="Bieu 7 PPP" sheetId="4" state="hidden" r:id="rId11"/>
    <sheet name="Bieu 9 de lai" sheetId="5" state="hidden" r:id="rId12"/>
    <sheet name="Bieu 10 TDDTPT" sheetId="6" state="hidden" r:id="rId13"/>
    <sheet name="Bieu 11 TPCQDP" sheetId="7" state="hidden" r:id="rId14"/>
    <sheet name="BM24" sheetId="14" state="hidden" r:id="rId15"/>
    <sheet name="BM20" sheetId="3" state="hidden" r:id="rId16"/>
    <sheet name="Bieu15 da ky" sheetId="9" state="hidden" r:id="rId17"/>
    <sheet name="Bieu16 chua ky" sheetId="10" state="hidden" r:id="rId18"/>
    <sheet name="Bieu17 keu goi" sheetId="11" state="hidden" r:id="rId19"/>
    <sheet name="BM18 Chi tiet TPCP" sheetId="12" state="hidden" r:id="rId20"/>
    <sheet name="BC trung han DP" sheetId="13" state="hidden" r:id="rId21"/>
    <sheet name="Bieu25 TH nganh, linh vuc" sheetId="15" state="hidden" r:id="rId22"/>
    <sheet name="BM25" sheetId="16" state="hidden" r:id="rId23"/>
    <sheet name="BM22-TT12daco" sheetId="8" state="hidden" r:id="rId24"/>
    <sheet name="BM23-TT12daco" sheetId="21" state="hidden" r:id="rId25"/>
    <sheet name="BM26" sheetId="17" state="hidden" r:id="rId26"/>
    <sheet name="NSTW TĐ IN 4" sheetId="35" r:id="rId27"/>
    <sheet name="TĐC in 5" sheetId="32" r:id="rId28"/>
    <sheet name="ODA in 6" sheetId="41" r:id="rId29"/>
  </sheets>
  <externalReferences>
    <externalReference r:id="rId30"/>
  </externalReferences>
  <definedNames>
    <definedName name="_Fill" localSheetId="5" hidden="1">#REF!</definedName>
    <definedName name="_Fill" localSheetId="8" hidden="1">#REF!</definedName>
    <definedName name="_Fill" localSheetId="9" hidden="1">#REF!</definedName>
    <definedName name="_Fill" localSheetId="24" hidden="1">#REF!</definedName>
    <definedName name="_Fill" hidden="1">#REF!</definedName>
    <definedName name="_xlnm._FilterDatabase" localSheetId="13" hidden="1">'Bieu 11 TPCQDP'!$A$1:$AZ$71</definedName>
    <definedName name="_xlnm._FilterDatabase" localSheetId="5" hidden="1">'Bieu NSDP In 2'!$A$12:$AE$398</definedName>
    <definedName name="_Key1" localSheetId="5" hidden="1">#REF!</definedName>
    <definedName name="_Key1" localSheetId="8" hidden="1">#REF!</definedName>
    <definedName name="_Key1" localSheetId="9" hidden="1">#REF!</definedName>
    <definedName name="_Key1" localSheetId="24" hidden="1">#REF!</definedName>
    <definedName name="_Key1" hidden="1">#REF!</definedName>
    <definedName name="_Key2" localSheetId="5" hidden="1">#REF!</definedName>
    <definedName name="_Key2" localSheetId="8" hidden="1">#REF!</definedName>
    <definedName name="_Key2" localSheetId="9" hidden="1">#REF!</definedName>
    <definedName name="_Key2" localSheetId="24" hidden="1">#REF!</definedName>
    <definedName name="_Key2" hidden="1">#REF!</definedName>
    <definedName name="_Order1" hidden="1">255</definedName>
    <definedName name="_Order2" hidden="1">255</definedName>
    <definedName name="_Sort" localSheetId="5" hidden="1">#REF!</definedName>
    <definedName name="_Sort" localSheetId="8" hidden="1">#REF!</definedName>
    <definedName name="_Sort" localSheetId="9" hidden="1">#REF!</definedName>
    <definedName name="_Sort" localSheetId="24" hidden="1">#REF!</definedName>
    <definedName name="_Sort" hidden="1">#REF!</definedName>
    <definedName name="CLVC3">0.1</definedName>
    <definedName name="DataFilter" localSheetId="5">[1]!DataFilter</definedName>
    <definedName name="DataFilter" localSheetId="8">[1]!DataFilter</definedName>
    <definedName name="DataFilter" localSheetId="9">[1]!DataFilter</definedName>
    <definedName name="DataFilter" localSheetId="24">[1]!DataFilter</definedName>
    <definedName name="DataFilter">[1]!DataFilter</definedName>
    <definedName name="DataSort" localSheetId="5">[1]!DataSort</definedName>
    <definedName name="DataSort" localSheetId="8">[1]!DataSort</definedName>
    <definedName name="DataSort" localSheetId="9">[1]!DataSort</definedName>
    <definedName name="DataSort" localSheetId="24">[1]!DataSort</definedName>
    <definedName name="DataSort">[1]!DataSort</definedName>
    <definedName name="GoBack" localSheetId="5">[1]Sheet1!GoBack</definedName>
    <definedName name="GoBack" localSheetId="8">[1]Sheet1!GoBack</definedName>
    <definedName name="GoBack" localSheetId="9">[1]Sheet1!GoBack</definedName>
    <definedName name="GoBack" localSheetId="24">[1]Sheet1!GoBack</definedName>
    <definedName name="GoBack">[1]Sheet1!GoBack</definedName>
    <definedName name="h" hidden="1">{"'Sheet1'!$L$16"}</definedName>
    <definedName name="Heä_soá_laép_xaø_H">1.7</definedName>
    <definedName name="HSCT3">0.1</definedName>
    <definedName name="HSDN">2.5</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_xlnm.Print_Area" localSheetId="20">'BC trung han DP'!$A$1:$M$72</definedName>
    <definedName name="_xlnm.Print_Area" localSheetId="12">'Bieu 10 TDDTPT'!$A$1:$S$50</definedName>
    <definedName name="_xlnm.Print_Area" localSheetId="13">'Bieu 11 TPCQDP'!$A$1:$AZ$72</definedName>
    <definedName name="_xlnm.Print_Area" localSheetId="4">'Bieu 2 TH nganh, linh vuc'!$A$1:$AQ$33</definedName>
    <definedName name="_xlnm.Print_Area" localSheetId="10">'Bieu 7 PPP'!$A$1:$AP$46</definedName>
    <definedName name="_xlnm.Print_Area" localSheetId="11">'Bieu 9 de lai'!$A$1:$S$51</definedName>
    <definedName name="_xlnm.Print_Area" localSheetId="5">'Bieu NSDP In 2'!$A$1:$AA$398</definedName>
    <definedName name="_xlnm.Print_Area" localSheetId="6">'BIEU NSTW 2021 -2025 IN 3'!$A$1:$T$155</definedName>
    <definedName name="_xlnm.Print_Area" localSheetId="2">'Bieu TH in 1'!$A$1:$G$55</definedName>
    <definedName name="_xlnm.Print_Area" localSheetId="16">'Bieu15 da ky'!$A$1:$AR$38</definedName>
    <definedName name="_xlnm.Print_Area" localSheetId="17">'Bieu16 chua ky'!$A$1:$Y$31</definedName>
    <definedName name="_xlnm.Print_Area" localSheetId="18">'Bieu17 keu goi'!$A$1:$W$31</definedName>
    <definedName name="_xlnm.Print_Area" localSheetId="21">'Bieu25 TH nganh, linh vuc'!$A$1:$AQ$33</definedName>
    <definedName name="_xlnm.Print_Area" localSheetId="19">'BM18 Chi tiet TPCP'!$A$1:$AO$46</definedName>
    <definedName name="_xlnm.Print_Area" localSheetId="3">'BM19'!$A$4:$P$37</definedName>
    <definedName name="_xlnm.Print_Area" localSheetId="8">'BM19 (2)'!$A$1:$R$32</definedName>
    <definedName name="_xlnm.Print_Area" localSheetId="15">'BM20'!$A$1:$L$62</definedName>
    <definedName name="_xlnm.Print_Area" localSheetId="9">'BM21 (2)'!$A$1:$O$52</definedName>
    <definedName name="_xlnm.Print_Area" localSheetId="23">'BM22-TT12daco'!$A$1:$AA$64</definedName>
    <definedName name="_xlnm.Print_Area" localSheetId="24">'BM23-TT12daco'!$A$1:$AM$55</definedName>
    <definedName name="_xlnm.Print_Area" localSheetId="14">'BM24'!$A$1:$AE$32</definedName>
    <definedName name="_xlnm.Print_Area" localSheetId="25">'BM26'!$A$1:$O$28</definedName>
    <definedName name="_xlnm.Print_Area" localSheetId="26">'NSTW TĐ IN 4'!$A$4:$W$223</definedName>
    <definedName name="_xlnm.Print_Area" localSheetId="27">'TĐC in 5'!$A$1:$W$152</definedName>
    <definedName name="_xlnm.Print_Area" localSheetId="7">'TPCP 21-25'!$A$4:$U$393</definedName>
    <definedName name="_xlnm.Print_Titles" localSheetId="20">'BC trung han DP'!$6:$8</definedName>
    <definedName name="_xlnm.Print_Titles" localSheetId="12">'Bieu 10 TDDTPT'!$6:$10</definedName>
    <definedName name="_xlnm.Print_Titles" localSheetId="13">'Bieu 11 TPCQDP'!$A:$B,'Bieu 11 TPCQDP'!$6:$10</definedName>
    <definedName name="_xlnm.Print_Titles" localSheetId="4">'Bieu 2 TH nganh, linh vuc'!$A:$B,'Bieu 2 TH nganh, linh vuc'!$6:$10</definedName>
    <definedName name="_xlnm.Print_Titles" localSheetId="10">'Bieu 7 PPP'!$6:$11</definedName>
    <definedName name="_xlnm.Print_Titles" localSheetId="11">'Bieu 9 de lai'!$A:$B,'Bieu 9 de lai'!$6:$10</definedName>
    <definedName name="_xlnm.Print_Titles" localSheetId="5">'Bieu NSDP In 2'!$A:$B,'Bieu NSDP In 2'!$5:$12</definedName>
    <definedName name="_xlnm.Print_Titles" localSheetId="6">'BIEU NSTW 2021 -2025 IN 3'!$5:$11</definedName>
    <definedName name="_xlnm.Print_Titles" localSheetId="2">'Bieu TH in 1'!$6:$6</definedName>
    <definedName name="_xlnm.Print_Titles" localSheetId="16">'Bieu15 da ky'!$A:$B,'Bieu15 da ky'!$6:$13</definedName>
    <definedName name="_xlnm.Print_Titles" localSheetId="17">'Bieu16 chua ky'!$A:$B,'Bieu16 chua ky'!$6:$13</definedName>
    <definedName name="_xlnm.Print_Titles" localSheetId="18">'Bieu17 keu goi'!$A:$B,'Bieu17 keu goi'!$6:$13</definedName>
    <definedName name="_xlnm.Print_Titles" localSheetId="21">'Bieu25 TH nganh, linh vuc'!$A:$B,'Bieu25 TH nganh, linh vuc'!$6:$10</definedName>
    <definedName name="_xlnm.Print_Titles" localSheetId="19">'BM18 Chi tiet TPCP'!$6:$10</definedName>
    <definedName name="_xlnm.Print_Titles" localSheetId="3">'BM19'!$A:$B,'BM19'!$8:$10</definedName>
    <definedName name="_xlnm.Print_Titles" localSheetId="8">'BM19 (2)'!$A:$B,'BM19 (2)'!$6:$9</definedName>
    <definedName name="_xlnm.Print_Titles" localSheetId="15">'BM20'!$A:$B,'BM20'!$7:$13</definedName>
    <definedName name="_xlnm.Print_Titles" localSheetId="9">'BM21 (2)'!$A:$B,'BM21 (2)'!$6:$12</definedName>
    <definedName name="_xlnm.Print_Titles" localSheetId="23">'BM22-TT12daco'!$A:$B,'BM22-TT12daco'!$6:$13</definedName>
    <definedName name="_xlnm.Print_Titles" localSheetId="24">'BM23-TT12daco'!$A:$B,'BM23-TT12daco'!$6:$13</definedName>
    <definedName name="_xlnm.Print_Titles" localSheetId="14">'BM24'!$A:$B,'BM24'!$7:$11</definedName>
    <definedName name="_xlnm.Print_Titles" localSheetId="22">'BM25'!$6:$12</definedName>
    <definedName name="_xlnm.Print_Titles" localSheetId="25">'BM26'!$6:$12</definedName>
    <definedName name="_xlnm.Print_Titles" localSheetId="26">'NSTW TĐ IN 4'!$8:$14</definedName>
    <definedName name="_xlnm.Print_Titles" localSheetId="27">'TĐC in 5'!$8:$14</definedName>
    <definedName name="TaxTV">10%</definedName>
    <definedName name="TaxXL">5%</definedName>
    <definedName name="wrn.chi._.tiÆt." hidden="1">{#N/A,#N/A,FALSE,"Chi tiÆt"}</definedName>
    <definedName name="XCCT">0.5</definedName>
  </definedNames>
  <calcPr calcId="152511"/>
</workbook>
</file>

<file path=xl/calcChain.xml><?xml version="1.0" encoding="utf-8"?>
<calcChain xmlns="http://schemas.openxmlformats.org/spreadsheetml/2006/main">
  <c r="A3" i="39" l="1"/>
  <c r="AI205" i="20" l="1"/>
  <c r="A3" i="20" l="1"/>
  <c r="A6" i="35" s="1"/>
  <c r="A6" i="32" s="1"/>
  <c r="W352" i="20" l="1"/>
  <c r="V352" i="20"/>
  <c r="U352" i="20"/>
  <c r="T352" i="20"/>
  <c r="T345" i="20"/>
  <c r="T344" i="20"/>
  <c r="W310" i="20"/>
  <c r="V310" i="20"/>
  <c r="U310" i="20"/>
  <c r="T310" i="20"/>
  <c r="W269" i="20"/>
  <c r="V269" i="20"/>
  <c r="U269" i="20"/>
  <c r="T269" i="20"/>
  <c r="W265" i="20"/>
  <c r="V265" i="20"/>
  <c r="U265" i="20"/>
  <c r="T265" i="20"/>
  <c r="W250" i="20"/>
  <c r="V250" i="20"/>
  <c r="U250" i="20"/>
  <c r="T250" i="20"/>
  <c r="W243" i="20"/>
  <c r="V243" i="20"/>
  <c r="U243" i="20"/>
  <c r="T243" i="20"/>
  <c r="W224" i="20"/>
  <c r="V224" i="20"/>
  <c r="U224" i="20"/>
  <c r="T224" i="20"/>
  <c r="T213" i="20"/>
  <c r="T212" i="20"/>
  <c r="T211" i="20"/>
  <c r="W183" i="20"/>
  <c r="V183" i="20"/>
  <c r="U183" i="20"/>
  <c r="T183" i="20"/>
  <c r="W40" i="20"/>
  <c r="V40" i="20"/>
  <c r="U40" i="20"/>
  <c r="T40" i="20"/>
  <c r="W39" i="20"/>
  <c r="V39" i="20"/>
  <c r="U39" i="20"/>
  <c r="T39" i="20"/>
  <c r="W38" i="20"/>
  <c r="V38" i="20"/>
  <c r="U38" i="20"/>
  <c r="T38" i="20"/>
  <c r="W37" i="20"/>
  <c r="V37" i="20"/>
  <c r="U37" i="20"/>
  <c r="T37" i="20"/>
  <c r="W36" i="20"/>
  <c r="V36" i="20"/>
  <c r="U36" i="20"/>
  <c r="T36" i="20"/>
  <c r="W35" i="20"/>
  <c r="V35" i="20"/>
  <c r="U35" i="20"/>
  <c r="T35" i="20"/>
  <c r="W34" i="20"/>
  <c r="V34" i="20"/>
  <c r="U34" i="20"/>
  <c r="T34" i="20"/>
  <c r="W33" i="20"/>
  <c r="V33" i="20"/>
  <c r="U33" i="20"/>
  <c r="T33" i="20"/>
  <c r="W32" i="20"/>
  <c r="V32" i="20"/>
  <c r="U32" i="20"/>
  <c r="T32" i="20"/>
  <c r="W31" i="20"/>
  <c r="V31" i="20"/>
  <c r="U31" i="20"/>
  <c r="T31" i="20"/>
  <c r="AB5" i="20"/>
  <c r="AB4" i="20"/>
  <c r="AB2" i="20"/>
  <c r="U383" i="20" l="1"/>
  <c r="T383" i="20" s="1"/>
  <c r="AQ17" i="41" l="1"/>
  <c r="B13" i="41"/>
  <c r="M21" i="39" l="1"/>
  <c r="L21" i="39"/>
  <c r="K21" i="39"/>
  <c r="K14" i="39" s="1"/>
  <c r="J21" i="39"/>
  <c r="J14" i="39" s="1"/>
  <c r="I21" i="39"/>
  <c r="I14" i="39" s="1"/>
  <c r="H21" i="39"/>
  <c r="G21" i="39"/>
  <c r="G14" i="39" s="1"/>
  <c r="N15" i="39"/>
  <c r="N14" i="39" s="1"/>
  <c r="M15" i="39"/>
  <c r="M14" i="39" s="1"/>
  <c r="L14" i="39"/>
  <c r="H14" i="39"/>
  <c r="AC19" i="35" l="1"/>
  <c r="E37" i="30" l="1"/>
  <c r="F37" i="30"/>
  <c r="F25" i="30" s="1"/>
  <c r="E26" i="30"/>
  <c r="E25" i="30" l="1"/>
  <c r="U18" i="25" l="1"/>
  <c r="V18" i="25"/>
  <c r="W18" i="25"/>
  <c r="X18" i="25"/>
  <c r="Y18" i="25"/>
  <c r="Z18" i="25"/>
  <c r="U17" i="25"/>
  <c r="V17" i="25"/>
  <c r="W17" i="25"/>
  <c r="X17" i="25"/>
  <c r="Y17" i="25"/>
  <c r="Z17" i="25"/>
  <c r="AA17" i="25"/>
  <c r="AA37" i="25"/>
  <c r="AA34" i="25"/>
  <c r="AA23" i="25"/>
  <c r="I35" i="25"/>
  <c r="U35" i="25"/>
  <c r="D33" i="1"/>
  <c r="D27" i="1"/>
  <c r="D25" i="1"/>
  <c r="S14" i="1"/>
  <c r="S16" i="1"/>
  <c r="S17" i="1"/>
  <c r="S18" i="1"/>
  <c r="S19" i="1"/>
  <c r="S20" i="1"/>
  <c r="S21" i="1"/>
  <c r="S22" i="1"/>
  <c r="S24" i="1"/>
  <c r="S38" i="1"/>
  <c r="T25" i="1"/>
  <c r="T23" i="1" s="1"/>
  <c r="T13" i="1" s="1"/>
  <c r="T12" i="1" s="1"/>
  <c r="U16" i="1"/>
  <c r="U17" i="1"/>
  <c r="U18" i="1"/>
  <c r="U19" i="1"/>
  <c r="U20" i="1"/>
  <c r="U21" i="1"/>
  <c r="U22" i="1"/>
  <c r="U24" i="1"/>
  <c r="U38" i="1"/>
  <c r="J25" i="25"/>
  <c r="J24" i="25" s="1"/>
  <c r="J23" i="25" s="1"/>
  <c r="J20" i="25" s="1"/>
  <c r="K25" i="25"/>
  <c r="L25" i="25"/>
  <c r="M25" i="25"/>
  <c r="M24" i="25" s="1"/>
  <c r="M23" i="25" s="1"/>
  <c r="N25" i="25"/>
  <c r="N24" i="25" s="1"/>
  <c r="N23" i="25" s="1"/>
  <c r="O25" i="25"/>
  <c r="P25" i="25"/>
  <c r="R25" i="25"/>
  <c r="I25" i="25"/>
  <c r="I24" i="25" s="1"/>
  <c r="I23" i="25" s="1"/>
  <c r="J34" i="25"/>
  <c r="J33" i="25" s="1"/>
  <c r="J32" i="25" s="1"/>
  <c r="E35" i="1" s="1"/>
  <c r="F35" i="1" s="1"/>
  <c r="K34" i="25"/>
  <c r="L34" i="25"/>
  <c r="L33" i="25" s="1"/>
  <c r="L32" i="25" s="1"/>
  <c r="N34" i="25"/>
  <c r="N33" i="25"/>
  <c r="N32" i="25" s="1"/>
  <c r="I35" i="1" s="1"/>
  <c r="S35" i="1" s="1"/>
  <c r="O34" i="25"/>
  <c r="O33" i="25" s="1"/>
  <c r="O32" i="25" s="1"/>
  <c r="P34" i="25"/>
  <c r="Q34" i="25"/>
  <c r="R34" i="25"/>
  <c r="R33" i="25" s="1"/>
  <c r="R32" i="25" s="1"/>
  <c r="M35" i="1" s="1"/>
  <c r="N35" i="1" s="1"/>
  <c r="A6" i="25"/>
  <c r="G33" i="1"/>
  <c r="H33" i="1"/>
  <c r="K33" i="1"/>
  <c r="L33" i="1"/>
  <c r="O33" i="1"/>
  <c r="K28" i="1"/>
  <c r="K27" i="1" s="1"/>
  <c r="L28" i="1"/>
  <c r="L27" i="1" s="1"/>
  <c r="O28" i="1"/>
  <c r="O27" i="1"/>
  <c r="G28" i="1"/>
  <c r="G27" i="1" s="1"/>
  <c r="H28" i="1"/>
  <c r="H27" i="1" s="1"/>
  <c r="H23" i="1" s="1"/>
  <c r="H13" i="1" s="1"/>
  <c r="H12" i="1" s="1"/>
  <c r="O391" i="25"/>
  <c r="O388" i="25" s="1"/>
  <c r="P391" i="25"/>
  <c r="Q391" i="25"/>
  <c r="R391" i="25"/>
  <c r="S391" i="25"/>
  <c r="T391" i="25"/>
  <c r="Q389" i="25"/>
  <c r="R389" i="25"/>
  <c r="R388" i="25" s="1"/>
  <c r="M37" i="1" s="1"/>
  <c r="N37" i="1"/>
  <c r="J389" i="25"/>
  <c r="J17" i="25" s="1"/>
  <c r="K389" i="25"/>
  <c r="K17" i="25"/>
  <c r="L389" i="25"/>
  <c r="M389" i="25"/>
  <c r="M17" i="25" s="1"/>
  <c r="N389" i="25"/>
  <c r="N17" i="25" s="1"/>
  <c r="O389" i="25"/>
  <c r="O17" i="25" s="1"/>
  <c r="P389" i="25"/>
  <c r="S389" i="25"/>
  <c r="S17" i="25" s="1"/>
  <c r="T389" i="25"/>
  <c r="E389" i="25"/>
  <c r="E17" i="25"/>
  <c r="F389" i="25"/>
  <c r="H389" i="25"/>
  <c r="H388" i="25" s="1"/>
  <c r="P33" i="25"/>
  <c r="P32" i="25" s="1"/>
  <c r="S34" i="25"/>
  <c r="S33" i="25" s="1"/>
  <c r="S32" i="25" s="1"/>
  <c r="T34" i="25"/>
  <c r="T33" i="25" s="1"/>
  <c r="T32" i="25" s="1"/>
  <c r="Q27" i="25"/>
  <c r="Q28" i="25"/>
  <c r="Q29" i="25"/>
  <c r="Q30" i="25"/>
  <c r="Q31" i="25"/>
  <c r="Q26" i="25"/>
  <c r="R363" i="25"/>
  <c r="R362" i="25" s="1"/>
  <c r="Q363" i="25"/>
  <c r="Q362" i="25" s="1"/>
  <c r="P363" i="25"/>
  <c r="P362" i="25" s="1"/>
  <c r="O363" i="25"/>
  <c r="O362" i="25" s="1"/>
  <c r="N363" i="25"/>
  <c r="M363" i="25"/>
  <c r="M362" i="25" s="1"/>
  <c r="L363" i="25"/>
  <c r="L362" i="25" s="1"/>
  <c r="K363" i="25"/>
  <c r="K362" i="25" s="1"/>
  <c r="J363" i="25"/>
  <c r="J362" i="25" s="1"/>
  <c r="I363" i="25"/>
  <c r="I362" i="25" s="1"/>
  <c r="H363" i="25"/>
  <c r="H362" i="25" s="1"/>
  <c r="G363" i="25"/>
  <c r="N362" i="25"/>
  <c r="G362" i="25"/>
  <c r="R346" i="25"/>
  <c r="Q346" i="25"/>
  <c r="P346" i="25"/>
  <c r="O346" i="25"/>
  <c r="N346" i="25"/>
  <c r="M346" i="25"/>
  <c r="L346" i="25"/>
  <c r="K346" i="25"/>
  <c r="J346" i="25"/>
  <c r="I346" i="25"/>
  <c r="H346" i="25"/>
  <c r="G346" i="25"/>
  <c r="R345" i="25"/>
  <c r="Q345" i="25"/>
  <c r="P345" i="25"/>
  <c r="O345" i="25"/>
  <c r="N345" i="25"/>
  <c r="M345" i="25"/>
  <c r="L345" i="25"/>
  <c r="K345" i="25"/>
  <c r="J345" i="25"/>
  <c r="I345" i="25"/>
  <c r="H345" i="25"/>
  <c r="G345" i="25"/>
  <c r="R303" i="25"/>
  <c r="R302" i="25" s="1"/>
  <c r="Q303" i="25"/>
  <c r="Q302" i="25" s="1"/>
  <c r="P303" i="25"/>
  <c r="P302" i="25" s="1"/>
  <c r="O303" i="25"/>
  <c r="O302" i="25" s="1"/>
  <c r="N303" i="25"/>
  <c r="N302" i="25" s="1"/>
  <c r="M303" i="25"/>
  <c r="M302" i="25" s="1"/>
  <c r="L303" i="25"/>
  <c r="L302" i="25" s="1"/>
  <c r="K303" i="25"/>
  <c r="K302" i="25" s="1"/>
  <c r="J303" i="25"/>
  <c r="J302" i="25" s="1"/>
  <c r="I303" i="25"/>
  <c r="I302" i="25" s="1"/>
  <c r="H303" i="25"/>
  <c r="H302" i="25" s="1"/>
  <c r="G303" i="25"/>
  <c r="G302" i="25" s="1"/>
  <c r="R278" i="25"/>
  <c r="Q278" i="25"/>
  <c r="P278" i="25"/>
  <c r="O278" i="25"/>
  <c r="N278" i="25"/>
  <c r="M278" i="25"/>
  <c r="L278" i="25"/>
  <c r="K278" i="25"/>
  <c r="J278" i="25"/>
  <c r="I278" i="25"/>
  <c r="H278" i="25"/>
  <c r="G278" i="25"/>
  <c r="R277" i="25"/>
  <c r="Q277" i="25"/>
  <c r="P277" i="25"/>
  <c r="O277" i="25"/>
  <c r="N277" i="25"/>
  <c r="M277" i="25"/>
  <c r="L277" i="25"/>
  <c r="K277" i="25"/>
  <c r="J277" i="25"/>
  <c r="I277" i="25"/>
  <c r="H277" i="25"/>
  <c r="G277" i="25"/>
  <c r="R248" i="25"/>
  <c r="Q248" i="25"/>
  <c r="Q247" i="25" s="1"/>
  <c r="P248" i="25"/>
  <c r="P247" i="25" s="1"/>
  <c r="O248" i="25"/>
  <c r="O247" i="25" s="1"/>
  <c r="N248" i="25"/>
  <c r="N247" i="25" s="1"/>
  <c r="M248" i="25"/>
  <c r="M247" i="25" s="1"/>
  <c r="L248" i="25"/>
  <c r="L247" i="25" s="1"/>
  <c r="K248" i="25"/>
  <c r="K247" i="25" s="1"/>
  <c r="J248" i="25"/>
  <c r="J247" i="25"/>
  <c r="I248" i="25"/>
  <c r="I247" i="25" s="1"/>
  <c r="H248" i="25"/>
  <c r="H247" i="25" s="1"/>
  <c r="G248" i="25"/>
  <c r="G247" i="25" s="1"/>
  <c r="R247" i="25"/>
  <c r="R207" i="25"/>
  <c r="R206" i="25" s="1"/>
  <c r="Q207" i="25"/>
  <c r="Q206" i="25" s="1"/>
  <c r="P207" i="25"/>
  <c r="P206" i="25"/>
  <c r="O207" i="25"/>
  <c r="N207" i="25"/>
  <c r="N206" i="25" s="1"/>
  <c r="M207" i="25"/>
  <c r="M206" i="25" s="1"/>
  <c r="L207" i="25"/>
  <c r="L206" i="25" s="1"/>
  <c r="K207" i="25"/>
  <c r="K206" i="25" s="1"/>
  <c r="J207" i="25"/>
  <c r="J206" i="25" s="1"/>
  <c r="I207" i="25"/>
  <c r="I206" i="25" s="1"/>
  <c r="H207" i="25"/>
  <c r="H206" i="25" s="1"/>
  <c r="G207" i="25"/>
  <c r="G206" i="25"/>
  <c r="O206" i="25"/>
  <c r="N204" i="25"/>
  <c r="M204" i="25"/>
  <c r="M168" i="25"/>
  <c r="M167" i="25" s="1"/>
  <c r="J204" i="25"/>
  <c r="I204" i="25" s="1"/>
  <c r="I168" i="25" s="1"/>
  <c r="I167" i="25" s="1"/>
  <c r="R168" i="25"/>
  <c r="R167" i="25"/>
  <c r="Q168" i="25"/>
  <c r="Q167" i="25" s="1"/>
  <c r="P168" i="25"/>
  <c r="P167" i="25" s="1"/>
  <c r="O168" i="25"/>
  <c r="O167" i="25" s="1"/>
  <c r="L168" i="25"/>
  <c r="L167" i="25" s="1"/>
  <c r="K168" i="25"/>
  <c r="K167" i="25" s="1"/>
  <c r="H168" i="25"/>
  <c r="H167" i="25"/>
  <c r="G168" i="25"/>
  <c r="G167" i="25" s="1"/>
  <c r="Q165" i="25"/>
  <c r="Q160" i="25" s="1"/>
  <c r="Q159" i="25" s="1"/>
  <c r="R160" i="25"/>
  <c r="R159" i="25" s="1"/>
  <c r="P160" i="25"/>
  <c r="P159" i="25" s="1"/>
  <c r="O160" i="25"/>
  <c r="O159" i="25" s="1"/>
  <c r="N160" i="25"/>
  <c r="N159" i="25"/>
  <c r="M160" i="25"/>
  <c r="M159" i="25" s="1"/>
  <c r="L160" i="25"/>
  <c r="L159" i="25" s="1"/>
  <c r="K160" i="25"/>
  <c r="K159" i="25" s="1"/>
  <c r="J160" i="25"/>
  <c r="J159" i="25" s="1"/>
  <c r="I160" i="25"/>
  <c r="I159" i="25" s="1"/>
  <c r="H160" i="25"/>
  <c r="H159" i="25" s="1"/>
  <c r="G160" i="25"/>
  <c r="G159" i="25" s="1"/>
  <c r="R110" i="25"/>
  <c r="R109" i="25" s="1"/>
  <c r="Q110" i="25"/>
  <c r="Q109" i="25" s="1"/>
  <c r="P110" i="25"/>
  <c r="P109" i="25" s="1"/>
  <c r="O110" i="25"/>
  <c r="O109" i="25" s="1"/>
  <c r="N110" i="25"/>
  <c r="N109" i="25" s="1"/>
  <c r="M110" i="25"/>
  <c r="M109" i="25"/>
  <c r="L110" i="25"/>
  <c r="L109" i="25" s="1"/>
  <c r="K110" i="25"/>
  <c r="K109" i="25" s="1"/>
  <c r="J110" i="25"/>
  <c r="J109" i="25" s="1"/>
  <c r="I110" i="25"/>
  <c r="I109" i="25" s="1"/>
  <c r="H110" i="25"/>
  <c r="H109" i="25" s="1"/>
  <c r="G110" i="25"/>
  <c r="G109" i="25" s="1"/>
  <c r="M107" i="25"/>
  <c r="M64" i="25" s="1"/>
  <c r="M63" i="25" s="1"/>
  <c r="I107" i="25"/>
  <c r="M106" i="25"/>
  <c r="I106" i="25"/>
  <c r="R64" i="25"/>
  <c r="R63" i="25" s="1"/>
  <c r="Q64" i="25"/>
  <c r="Q63" i="25" s="1"/>
  <c r="P64" i="25"/>
  <c r="P63" i="25"/>
  <c r="O64" i="25"/>
  <c r="O63" i="25" s="1"/>
  <c r="N64" i="25"/>
  <c r="N63" i="25" s="1"/>
  <c r="L64" i="25"/>
  <c r="L63" i="25" s="1"/>
  <c r="K64" i="25"/>
  <c r="K63" i="25" s="1"/>
  <c r="J64" i="25"/>
  <c r="H64" i="25"/>
  <c r="G64" i="25"/>
  <c r="G63" i="25" s="1"/>
  <c r="J63" i="25"/>
  <c r="H63" i="25"/>
  <c r="R39" i="25"/>
  <c r="Q39" i="25"/>
  <c r="Q38" i="25" s="1"/>
  <c r="P39" i="25"/>
  <c r="P38" i="25" s="1"/>
  <c r="O39" i="25"/>
  <c r="O38" i="25" s="1"/>
  <c r="N39" i="25"/>
  <c r="M39" i="25"/>
  <c r="M38" i="25" s="1"/>
  <c r="L39" i="25"/>
  <c r="L38" i="25" s="1"/>
  <c r="K39" i="25"/>
  <c r="K38" i="25" s="1"/>
  <c r="J39" i="25"/>
  <c r="J38" i="25" s="1"/>
  <c r="I39" i="25"/>
  <c r="I38" i="25"/>
  <c r="H39" i="25"/>
  <c r="H38" i="25" s="1"/>
  <c r="G39" i="25"/>
  <c r="G38" i="25" s="1"/>
  <c r="F39" i="25"/>
  <c r="F38" i="25" s="1"/>
  <c r="E39" i="25"/>
  <c r="E38" i="25" s="1"/>
  <c r="E37" i="25" s="1"/>
  <c r="R38" i="25"/>
  <c r="N38" i="25"/>
  <c r="F25" i="25"/>
  <c r="F24" i="25" s="1"/>
  <c r="F23" i="25" s="1"/>
  <c r="F20" i="25" s="1"/>
  <c r="G25" i="25"/>
  <c r="H25" i="25"/>
  <c r="H24" i="25" s="1"/>
  <c r="H23" i="25"/>
  <c r="H20" i="25" s="1"/>
  <c r="L24" i="25"/>
  <c r="L23" i="25" s="1"/>
  <c r="L20" i="25" s="1"/>
  <c r="O24" i="25"/>
  <c r="O23" i="25" s="1"/>
  <c r="O20" i="25" s="1"/>
  <c r="P24" i="25"/>
  <c r="P23" i="25" s="1"/>
  <c r="R24" i="25"/>
  <c r="R23" i="25" s="1"/>
  <c r="R20" i="25" s="1"/>
  <c r="M34" i="1" s="1"/>
  <c r="N34" i="1" s="1"/>
  <c r="S25" i="25"/>
  <c r="S24" i="25"/>
  <c r="S23" i="25" s="1"/>
  <c r="T25" i="25"/>
  <c r="T24" i="25" s="1"/>
  <c r="T23" i="25" s="1"/>
  <c r="E25" i="25"/>
  <c r="E24" i="25" s="1"/>
  <c r="E23" i="25" s="1"/>
  <c r="F37" i="25"/>
  <c r="N391" i="25"/>
  <c r="M391" i="25"/>
  <c r="L391" i="25"/>
  <c r="K391" i="25"/>
  <c r="K388" i="25" s="1"/>
  <c r="J391" i="25"/>
  <c r="I391" i="25"/>
  <c r="G390" i="25"/>
  <c r="G389" i="25"/>
  <c r="M35" i="25"/>
  <c r="M34" i="25" s="1"/>
  <c r="M33" i="25" s="1"/>
  <c r="M32" i="25" s="1"/>
  <c r="I34" i="25"/>
  <c r="I33" i="25" s="1"/>
  <c r="I32" i="25" s="1"/>
  <c r="E32" i="25"/>
  <c r="K33" i="25"/>
  <c r="K32" i="25" s="1"/>
  <c r="H34" i="25"/>
  <c r="H33" i="25"/>
  <c r="G34" i="25"/>
  <c r="G33" i="25" s="1"/>
  <c r="F34" i="25"/>
  <c r="F33" i="25" s="1"/>
  <c r="E34" i="25"/>
  <c r="E33" i="25" s="1"/>
  <c r="H32" i="25"/>
  <c r="G32" i="25"/>
  <c r="F32" i="25"/>
  <c r="K24" i="25"/>
  <c r="K23" i="25" s="1"/>
  <c r="K20" i="25" s="1"/>
  <c r="G24" i="25"/>
  <c r="G23" i="25" s="1"/>
  <c r="G20" i="25" s="1"/>
  <c r="B14" i="21"/>
  <c r="B11" i="12"/>
  <c r="C11" i="12"/>
  <c r="D11" i="12" s="1"/>
  <c r="E11" i="12" s="1"/>
  <c r="F11" i="12" s="1"/>
  <c r="G11" i="12" s="1"/>
  <c r="H11" i="12" s="1"/>
  <c r="I11" i="12" s="1"/>
  <c r="J11" i="12" s="1"/>
  <c r="K11" i="12" s="1"/>
  <c r="L11" i="12" s="1"/>
  <c r="M11" i="12" s="1"/>
  <c r="N11" i="12" s="1"/>
  <c r="O11" i="12" s="1"/>
  <c r="P11" i="12" s="1"/>
  <c r="Q11" i="12" s="1"/>
  <c r="B14" i="11"/>
  <c r="C14" i="11" s="1"/>
  <c r="D14" i="11" s="1"/>
  <c r="E14" i="11" s="1"/>
  <c r="F14" i="11" s="1"/>
  <c r="G14" i="11" s="1"/>
  <c r="H14" i="11" s="1"/>
  <c r="I14" i="11" s="1"/>
  <c r="J14" i="11" s="1"/>
  <c r="K14" i="11" s="1"/>
  <c r="L14" i="11" s="1"/>
  <c r="M14" i="11" s="1"/>
  <c r="N14" i="11" s="1"/>
  <c r="O14" i="11" s="1"/>
  <c r="P14" i="11" s="1"/>
  <c r="Q14" i="11" s="1"/>
  <c r="R14" i="11" s="1"/>
  <c r="S14" i="11" s="1"/>
  <c r="T14" i="11" s="1"/>
  <c r="U14" i="11" s="1"/>
  <c r="V14" i="11" s="1"/>
  <c r="W14" i="11" s="1"/>
  <c r="B14" i="10"/>
  <c r="C14" i="10" s="1"/>
  <c r="D14" i="10" s="1"/>
  <c r="E14" i="10"/>
  <c r="F14" i="10" s="1"/>
  <c r="G14" i="10" s="1"/>
  <c r="H14" i="10" s="1"/>
  <c r="I14" i="10" s="1"/>
  <c r="J14" i="10" s="1"/>
  <c r="K14" i="10" s="1"/>
  <c r="L14" i="10" s="1"/>
  <c r="M14" i="10" s="1"/>
  <c r="N14" i="10" s="1"/>
  <c r="O14" i="10" s="1"/>
  <c r="P14" i="10" s="1"/>
  <c r="Q14" i="10" s="1"/>
  <c r="R14" i="10" s="1"/>
  <c r="S14" i="10" s="1"/>
  <c r="T14" i="10" s="1"/>
  <c r="U14" i="10" s="1"/>
  <c r="V14" i="10" s="1"/>
  <c r="W14" i="10" s="1"/>
  <c r="X14" i="10" s="1"/>
  <c r="Y14" i="10" s="1"/>
  <c r="AK14" i="9"/>
  <c r="AL14" i="9" s="1"/>
  <c r="AM14" i="9" s="1"/>
  <c r="AN14" i="9" s="1"/>
  <c r="AO14" i="9" s="1"/>
  <c r="AP14" i="9" s="1"/>
  <c r="AQ14" i="9" s="1"/>
  <c r="AR14" i="9" s="1"/>
  <c r="B14" i="9"/>
  <c r="C14" i="9" s="1"/>
  <c r="D14" i="9" s="1"/>
  <c r="E14" i="9" s="1"/>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AH14" i="9" s="1"/>
  <c r="AI14" i="9" s="1"/>
  <c r="B14" i="8"/>
  <c r="M14" i="8"/>
  <c r="N14" i="8" s="1"/>
  <c r="AK11" i="7"/>
  <c r="AL11" i="7" s="1"/>
  <c r="AM11" i="7" s="1"/>
  <c r="AN11" i="7" s="1"/>
  <c r="AO11" i="7" s="1"/>
  <c r="AP11" i="7" s="1"/>
  <c r="AQ11" i="7" s="1"/>
  <c r="AR11" i="7" s="1"/>
  <c r="AS11" i="7" s="1"/>
  <c r="AT11" i="7" s="1"/>
  <c r="B11" i="7"/>
  <c r="C11" i="7" s="1"/>
  <c r="D11" i="7" s="1"/>
  <c r="E11" i="7" s="1"/>
  <c r="F11" i="7" s="1"/>
  <c r="G11" i="7" s="1"/>
  <c r="H11" i="7" s="1"/>
  <c r="I11" i="7" s="1"/>
  <c r="J11" i="7" s="1"/>
  <c r="K11" i="7" s="1"/>
  <c r="L11" i="7" s="1"/>
  <c r="M11" i="7" s="1"/>
  <c r="N11" i="7" s="1"/>
  <c r="O11" i="7" s="1"/>
  <c r="P11" i="7" s="1"/>
  <c r="Q11" i="7" s="1"/>
  <c r="R11" i="7" s="1"/>
  <c r="H17" i="25"/>
  <c r="Q33" i="25"/>
  <c r="Q32" i="25" s="1"/>
  <c r="L388" i="25"/>
  <c r="I64" i="25"/>
  <c r="I63" i="25" s="1"/>
  <c r="N168" i="25"/>
  <c r="N167" i="25" s="1"/>
  <c r="R17" i="25"/>
  <c r="L17" i="25"/>
  <c r="E20" i="25"/>
  <c r="I390" i="25"/>
  <c r="I389" i="25" s="1"/>
  <c r="Q17" i="25"/>
  <c r="N20" i="25"/>
  <c r="P20" i="25"/>
  <c r="E388" i="25"/>
  <c r="E29" i="1"/>
  <c r="F29" i="1" s="1"/>
  <c r="M29" i="1"/>
  <c r="I20" i="25"/>
  <c r="M20" i="25"/>
  <c r="I29" i="1"/>
  <c r="Q388" i="25"/>
  <c r="L23" i="1"/>
  <c r="L13" i="1" s="1"/>
  <c r="L12" i="1" s="1"/>
  <c r="E31" i="1"/>
  <c r="F31" i="1" s="1"/>
  <c r="I31" i="1"/>
  <c r="N29" i="1"/>
  <c r="E26" i="1"/>
  <c r="G26" i="1" s="1"/>
  <c r="G23" i="1" s="1"/>
  <c r="G13" i="1" s="1"/>
  <c r="G12" i="1" s="1"/>
  <c r="E32" i="1"/>
  <c r="F32" i="1" s="1"/>
  <c r="E30" i="1"/>
  <c r="I30" i="1"/>
  <c r="M30" i="1" s="1"/>
  <c r="M31" i="1"/>
  <c r="N31" i="1" s="1"/>
  <c r="I32" i="1"/>
  <c r="S32" i="1" s="1"/>
  <c r="S31" i="1"/>
  <c r="F30" i="1"/>
  <c r="I26" i="1"/>
  <c r="S30" i="1" l="1"/>
  <c r="J30" i="1"/>
  <c r="S388" i="25"/>
  <c r="AA18" i="25"/>
  <c r="J388" i="25"/>
  <c r="E37" i="1" s="1"/>
  <c r="F37" i="1" s="1"/>
  <c r="I388" i="25"/>
  <c r="M388" i="25"/>
  <c r="D23" i="1"/>
  <c r="D13" i="1" s="1"/>
  <c r="D12" i="1" s="1"/>
  <c r="J32" i="1"/>
  <c r="Q37" i="25"/>
  <c r="M37" i="25"/>
  <c r="M18" i="25" s="1"/>
  <c r="J168" i="25"/>
  <c r="J167" i="25" s="1"/>
  <c r="J37" i="25" s="1"/>
  <c r="L37" i="25"/>
  <c r="L18" i="25" s="1"/>
  <c r="P37" i="25"/>
  <c r="P18" i="25" s="1"/>
  <c r="M32" i="1"/>
  <c r="N32" i="1" s="1"/>
  <c r="I17" i="25"/>
  <c r="I37" i="25"/>
  <c r="I18" i="25" s="1"/>
  <c r="H37" i="25"/>
  <c r="H16" i="25" s="1"/>
  <c r="I16" i="25"/>
  <c r="S26" i="1"/>
  <c r="M26" i="1"/>
  <c r="O26" i="1" s="1"/>
  <c r="O23" i="1" s="1"/>
  <c r="O13" i="1" s="1"/>
  <c r="O12" i="1" s="1"/>
  <c r="N37" i="25"/>
  <c r="I36" i="1" s="1"/>
  <c r="M16" i="25"/>
  <c r="G17" i="25"/>
  <c r="G388" i="25"/>
  <c r="G37" i="25"/>
  <c r="K37" i="25"/>
  <c r="K18" i="25" s="1"/>
  <c r="E34" i="1"/>
  <c r="H18" i="25"/>
  <c r="K26" i="1"/>
  <c r="K23" i="1" s="1"/>
  <c r="K13" i="1" s="1"/>
  <c r="K12" i="1" s="1"/>
  <c r="Q25" i="25"/>
  <c r="Q24" i="25" s="1"/>
  <c r="Q23" i="25" s="1"/>
  <c r="F388" i="25"/>
  <c r="F16" i="25" s="1"/>
  <c r="F17" i="25"/>
  <c r="S29" i="1"/>
  <c r="J29" i="1"/>
  <c r="I28" i="1"/>
  <c r="U26" i="1"/>
  <c r="S8" i="1"/>
  <c r="J31" i="1"/>
  <c r="L16" i="25"/>
  <c r="I34" i="1"/>
  <c r="E16" i="25"/>
  <c r="G18" i="25"/>
  <c r="T22" i="25"/>
  <c r="T21" i="25" s="1"/>
  <c r="T20" i="25" s="1"/>
  <c r="T18" i="25"/>
  <c r="F18" i="25"/>
  <c r="R37" i="25"/>
  <c r="S22" i="25"/>
  <c r="S21" i="25" s="1"/>
  <c r="S20" i="25" s="1"/>
  <c r="S16" i="25" s="1"/>
  <c r="S18" i="25"/>
  <c r="P17" i="25"/>
  <c r="P388" i="25"/>
  <c r="P16" i="25" s="1"/>
  <c r="E18" i="25"/>
  <c r="O37" i="25"/>
  <c r="O18" i="25" s="1"/>
  <c r="J35" i="1"/>
  <c r="N388" i="25"/>
  <c r="I37" i="1" s="1"/>
  <c r="T17" i="25"/>
  <c r="T388" i="25"/>
  <c r="F28" i="1"/>
  <c r="F27" i="1" s="1"/>
  <c r="M28" i="1"/>
  <c r="M27" i="1" s="1"/>
  <c r="E28" i="1"/>
  <c r="E27" i="1" s="1"/>
  <c r="N30" i="1"/>
  <c r="N28" i="1" s="1"/>
  <c r="N27" i="1" s="1"/>
  <c r="E25" i="1"/>
  <c r="J18" i="25" l="1"/>
  <c r="J16" i="25"/>
  <c r="E36" i="1"/>
  <c r="F36" i="1" s="1"/>
  <c r="G16" i="25"/>
  <c r="K16" i="25"/>
  <c r="N18" i="25"/>
  <c r="S37" i="1"/>
  <c r="J37" i="1"/>
  <c r="M36" i="1"/>
  <c r="R18" i="25"/>
  <c r="O16" i="25"/>
  <c r="E33" i="1"/>
  <c r="E23" i="1" s="1"/>
  <c r="F34" i="1"/>
  <c r="I33" i="1"/>
  <c r="S34" i="1"/>
  <c r="J34" i="1"/>
  <c r="S36" i="1"/>
  <c r="J36" i="1"/>
  <c r="J28" i="1"/>
  <c r="J27" i="1" s="1"/>
  <c r="Q18" i="25"/>
  <c r="Q20" i="25"/>
  <c r="Q16" i="25" s="1"/>
  <c r="T16" i="25"/>
  <c r="S28" i="1"/>
  <c r="I27" i="1"/>
  <c r="R16" i="25"/>
  <c r="N16" i="25"/>
  <c r="M25" i="1"/>
  <c r="N25" i="1" s="1"/>
  <c r="I25" i="1"/>
  <c r="F25" i="1"/>
  <c r="F33" i="1" l="1"/>
  <c r="F23" i="1" s="1"/>
  <c r="N36" i="1"/>
  <c r="N33" i="1" s="1"/>
  <c r="N23" i="1" s="1"/>
  <c r="M33" i="1"/>
  <c r="M23" i="1" s="1"/>
  <c r="S33" i="1"/>
  <c r="U33" i="1"/>
  <c r="U27" i="1"/>
  <c r="S27" i="1"/>
  <c r="J33" i="1"/>
  <c r="S25" i="1"/>
  <c r="U25" i="1"/>
  <c r="J25" i="1"/>
  <c r="I23" i="1"/>
  <c r="J23" i="1" l="1"/>
  <c r="S23" i="1"/>
  <c r="U23" i="1"/>
  <c r="M15" i="1" l="1"/>
  <c r="I15" i="1" l="1"/>
  <c r="N15" i="1"/>
  <c r="N13" i="1" s="1"/>
  <c r="N12" i="1" s="1"/>
  <c r="M13" i="1"/>
  <c r="M12" i="1" s="1"/>
  <c r="E15" i="1" l="1"/>
  <c r="I13" i="1"/>
  <c r="J15" i="1"/>
  <c r="J13" i="1" s="1"/>
  <c r="J12" i="1" s="1"/>
  <c r="S15" i="1"/>
  <c r="U29" i="1"/>
  <c r="U15" i="1"/>
  <c r="U13" i="1" l="1"/>
  <c r="S13" i="1"/>
  <c r="I12" i="1"/>
  <c r="T29" i="1"/>
  <c r="U30" i="1" s="1"/>
  <c r="F15" i="1"/>
  <c r="F13" i="1" s="1"/>
  <c r="F12" i="1" s="1"/>
  <c r="E13" i="1"/>
  <c r="E12" i="1" s="1"/>
  <c r="S12" i="1" l="1"/>
  <c r="U12" i="1"/>
  <c r="U31" i="1"/>
</calcChain>
</file>

<file path=xl/sharedStrings.xml><?xml version="1.0" encoding="utf-8"?>
<sst xmlns="http://schemas.openxmlformats.org/spreadsheetml/2006/main" count="5147" uniqueCount="1869">
  <si>
    <t>Đơn vị báo cáo:</t>
  </si>
  <si>
    <t>(Ban hành kèm theo Thông tư số                /TT-BKHĐT ngày       tháng       năm 2016 của Bộ Kế hoạch và Đầu tư)</t>
  </si>
  <si>
    <t>Ủy ban nhân dân các tỉnh, thành phố trực thuộc trung ương</t>
  </si>
  <si>
    <t>Tỉnh/thành phố trực thuộc Trung ương………</t>
  </si>
  <si>
    <t>Đơn vị: Triệu đồng</t>
  </si>
  <si>
    <t>STT</t>
  </si>
  <si>
    <t>Nguồn vốn đầu tư</t>
  </si>
  <si>
    <t>Giai đoạn N</t>
  </si>
  <si>
    <t>Giai đoạn N+1</t>
  </si>
  <si>
    <t>Ghi chú</t>
  </si>
  <si>
    <t>Số dự án</t>
  </si>
  <si>
    <r>
      <t xml:space="preserve">Kế hoạch và bổ sung vốn từ năm đầu tiên đến năm thứ 4 của giai đoạn N được cấp có thẩm quyền quyết định </t>
    </r>
    <r>
      <rPr>
        <vertAlign val="superscript"/>
        <sz val="14"/>
        <color indexed="8"/>
        <rFont val="Times New Roman"/>
        <family val="1"/>
      </rPr>
      <t>(1)</t>
    </r>
  </si>
  <si>
    <t>Tổng số</t>
  </si>
  <si>
    <t>Trong đó:</t>
  </si>
  <si>
    <t>Tổng số vốn</t>
  </si>
  <si>
    <t>Trong nước</t>
  </si>
  <si>
    <t>Nước ngoài</t>
  </si>
  <si>
    <t>TỔNG SỐ</t>
  </si>
  <si>
    <t>Vốn ngân sách nhà nước</t>
  </si>
  <si>
    <t>a)</t>
  </si>
  <si>
    <t>Đầu tư trong cân đối ngân sách địa phương</t>
  </si>
  <si>
    <t xml:space="preserve">Trong đó: </t>
  </si>
  <si>
    <t>- Đầu tư từ nguồn thu sử dụng đất</t>
  </si>
  <si>
    <t>- Xổ số kiến thiết</t>
  </si>
  <si>
    <t>b)</t>
  </si>
  <si>
    <t>Ngân sách trung ương</t>
  </si>
  <si>
    <t>Vốn công trái quốc gia</t>
  </si>
  <si>
    <t>Vốn trái phiếu chính quyền địa phương</t>
  </si>
  <si>
    <t>Vốn tín dụng đầu tư phát triển của Nhà nước</t>
  </si>
  <si>
    <t>7</t>
  </si>
  <si>
    <t>Biểu mẫu số 2</t>
  </si>
  <si>
    <t>TỔNG HỢP TÌNH HÌNH THỰC HIỆN KẾ HOẠCH ĐẦU TƯ PHÁT TRIỂN 5 NĂM GIAI ĐOẠN N VÀ DỰ KIẾN KẾ HOẠCH 5 NĂM GIAI ĐOẠN N+1 THEO NGÀNH, LĨNH VỰC</t>
  </si>
  <si>
    <t>Ngành, lĩnh vực</t>
  </si>
  <si>
    <r>
      <t xml:space="preserve">Ước giải ngân kế hoạch và số vốn bổ sung từ năm đầu tiên đến năm thứ 4 của giai đoạn N đến hết thời gian quy định </t>
    </r>
    <r>
      <rPr>
        <vertAlign val="superscript"/>
        <sz val="14"/>
        <color indexed="8"/>
        <rFont val="Times New Roman"/>
        <family val="1"/>
      </rPr>
      <t>(1)</t>
    </r>
  </si>
  <si>
    <t>Dự kiến kế hoạch năm thứ năm của giai đoạn N</t>
  </si>
  <si>
    <t>Nhu cầu đầu tư 5 năm giai đoạn N+1</t>
  </si>
  <si>
    <t>Dự kiến kế hoạch 5 năm giai đoạn N+1</t>
  </si>
  <si>
    <t>NSNN</t>
  </si>
  <si>
    <t>TPCP</t>
  </si>
  <si>
    <r>
      <t xml:space="preserve">Trái phiếu chính quyền địa phương và các khoản vốn vay khác của NSĐP để đầu tư </t>
    </r>
    <r>
      <rPr>
        <vertAlign val="superscript"/>
        <sz val="14"/>
        <color indexed="8"/>
        <rFont val="Times New Roman"/>
        <family val="1"/>
      </rPr>
      <t>(2)</t>
    </r>
  </si>
  <si>
    <t>Tín dụng ĐTPT của nhà nước</t>
  </si>
  <si>
    <t>Từ nguồn thu để lại cho đầu tư nhưng chưa đưa vào cân đối NSĐP</t>
  </si>
  <si>
    <t>Các nguồn vốn khác (nếu có)</t>
  </si>
  <si>
    <t>Từ nguồn thu để lại cho đầu tư nhưng chưa đưa vào cân đối NSNN</t>
  </si>
  <si>
    <t>NSTW</t>
  </si>
  <si>
    <t>NSĐP</t>
  </si>
  <si>
    <t>1</t>
  </si>
  <si>
    <t>Nông nghiệp, lâm nghiệp, thủy lợi và thủy sản</t>
  </si>
  <si>
    <t>2</t>
  </si>
  <si>
    <t>Công nghiệp</t>
  </si>
  <si>
    <t>3</t>
  </si>
  <si>
    <t>Thương mại</t>
  </si>
  <si>
    <t>4</t>
  </si>
  <si>
    <t>Giao thông</t>
  </si>
  <si>
    <t>5</t>
  </si>
  <si>
    <t>Cấp nước và xử lý rác thải, nước thải</t>
  </si>
  <si>
    <t>6</t>
  </si>
  <si>
    <t>Kho tàng</t>
  </si>
  <si>
    <t>Văn hóa</t>
  </si>
  <si>
    <t>8</t>
  </si>
  <si>
    <t>Thể thao</t>
  </si>
  <si>
    <t>9</t>
  </si>
  <si>
    <t>Du lịch</t>
  </si>
  <si>
    <t>10</t>
  </si>
  <si>
    <t>Khoa học, công nghệ</t>
  </si>
  <si>
    <t>11</t>
  </si>
  <si>
    <t>Thông tin</t>
  </si>
  <si>
    <t>12</t>
  </si>
  <si>
    <t>Truyền thông</t>
  </si>
  <si>
    <t>13</t>
  </si>
  <si>
    <t>Công nghệ thông tin</t>
  </si>
  <si>
    <t>14</t>
  </si>
  <si>
    <t>Giáo dục, đào tạo và giáo dục nghề nghiệp</t>
  </si>
  <si>
    <t>15</t>
  </si>
  <si>
    <t>Y tế, dân số và vệ sinh an toàn thực phẩm</t>
  </si>
  <si>
    <t>16</t>
  </si>
  <si>
    <t>Xã hội</t>
  </si>
  <si>
    <t>17</t>
  </si>
  <si>
    <t>Tài nguyên và môi trường</t>
  </si>
  <si>
    <t>18</t>
  </si>
  <si>
    <t>Quản lý nhà nước</t>
  </si>
  <si>
    <t>19</t>
  </si>
  <si>
    <t>Quốc phòng, an ninh</t>
  </si>
  <si>
    <t>20</t>
  </si>
  <si>
    <t>Dự trữ quốc gia</t>
  </si>
  <si>
    <r>
      <t xml:space="preserve">Ghi chú:
</t>
    </r>
    <r>
      <rPr>
        <i/>
        <vertAlign val="superscript"/>
        <sz val="16"/>
        <color indexed="8"/>
        <rFont val="Times New Roman"/>
        <family val="1"/>
      </rPr>
      <t>(1)</t>
    </r>
    <r>
      <rPr>
        <i/>
        <sz val="16"/>
        <color indexed="8"/>
        <rFont val="Times New Roman"/>
        <family val="1"/>
      </rPr>
      <t xml:space="preserve"> Không bao gồm số vốn ứng trước chưa bố trí nguồn để thu hồi.
</t>
    </r>
    <r>
      <rPr>
        <i/>
        <vertAlign val="superscript"/>
        <sz val="16"/>
        <color indexed="8"/>
        <rFont val="Times New Roman"/>
        <family val="1"/>
      </rPr>
      <t>(2)</t>
    </r>
    <r>
      <rPr>
        <i/>
        <sz val="16"/>
        <color indexed="8"/>
        <rFont val="Times New Roman"/>
        <family val="1"/>
      </rPr>
      <t xml:space="preserve"> Các khoản vốn vay khác của ngân sách địa phương để đầu tư là các khoản vốn vay từ kho bạc nhà nước, huy động theo khoản 3 Điều 8 Luật NSNN, … chưa bố trí NSNN kế hoạch 2011-2014 để hoàn trả các khoản vay này. </t>
    </r>
    <r>
      <rPr>
        <i/>
        <sz val="16"/>
        <color indexed="10"/>
        <rFont val="Times New Roman"/>
        <family val="1"/>
      </rPr>
      <t xml:space="preserve">Trường hợp các khoản vốn vay này đã hoàn trả trong kế hoạch giai đoạn N thì không ghi số vốn vay đã được hoàn trả. </t>
    </r>
  </si>
  <si>
    <t>Danh mục dự án</t>
  </si>
  <si>
    <t>Địa điểm XD</t>
  </si>
  <si>
    <t>Năng lực thiết kế</t>
  </si>
  <si>
    <t>Thời gian KC-HT</t>
  </si>
  <si>
    <t>Quyết định đầu tư ban đầu</t>
  </si>
  <si>
    <t>Số quyết định; ngày, tháng, năm ban hành</t>
  </si>
  <si>
    <t xml:space="preserve">TMĐT </t>
  </si>
  <si>
    <t>Tổng số (tất cả các nguồn vốn)</t>
  </si>
  <si>
    <t>Trong đó</t>
  </si>
  <si>
    <t>I</t>
  </si>
  <si>
    <t>a</t>
  </si>
  <si>
    <t>(1)</t>
  </si>
  <si>
    <t>Dự án ...</t>
  </si>
  <si>
    <t>…</t>
  </si>
  <si>
    <t>………..</t>
  </si>
  <si>
    <t>b</t>
  </si>
  <si>
    <t>Phân loại như tiết a điểm 1 nêu trên</t>
  </si>
  <si>
    <t>c</t>
  </si>
  <si>
    <t>d</t>
  </si>
  <si>
    <t>Dự án giãn hoãn tiến độ thi công và chuyển đổi hình thức đầu tư</t>
  </si>
  <si>
    <t>- Dự án giãn hoãn tiến độ thi công đến điểm dừng kỹ thuật hợp lý</t>
  </si>
  <si>
    <t xml:space="preserve"> </t>
  </si>
  <si>
    <t>- Dự án chuyển đổi hình thức đầu tư</t>
  </si>
  <si>
    <t>Dự án hoàn thành và bàn giao đưa vào sử dụng giai đoạn N</t>
  </si>
  <si>
    <t>- Dự án giãn hoãn tiến độ thi công và chuyển đổi hình thức đầu tư trong giai đoạn N+1</t>
  </si>
  <si>
    <t>+ Dự án giãn hoãn tiến độ thi công đến điểm dừng kỹ thuật hợp lý</t>
  </si>
  <si>
    <t>+ Dự án chuyển đổi hình thức đầu tư</t>
  </si>
  <si>
    <t>II</t>
  </si>
  <si>
    <t>Phân loại như mục I nêu trên</t>
  </si>
  <si>
    <t>Biểu mẫu số 4</t>
  </si>
  <si>
    <r>
      <t xml:space="preserve">TÌNH HÌNH THỰC HIỆN CÁC DỰ ÁN ĐẦU TƯ THEO HÌNH THỨC ĐỐI TÁC CÔNG TƯ (PPP) 5 NĂM GIAI ĐOẠN N </t>
    </r>
    <r>
      <rPr>
        <b/>
        <vertAlign val="superscript"/>
        <sz val="16"/>
        <rFont val="Times New Roman"/>
        <family val="1"/>
      </rPr>
      <t>(1)</t>
    </r>
    <r>
      <rPr>
        <b/>
        <sz val="16"/>
        <rFont val="Times New Roman"/>
        <family val="1"/>
      </rPr>
      <t xml:space="preserve"> VÀ DỰ KIẾN KẾ HOẠCH 5 NĂM GIAI ĐOẠN N+1</t>
    </r>
  </si>
  <si>
    <t>TT</t>
  </si>
  <si>
    <t>Quyết định đầu tư</t>
  </si>
  <si>
    <t>Tổng mức đầu tư</t>
  </si>
  <si>
    <t>Kế hoạch vốn đã bố trí từ năm đầu tiên đến hết năm thứ tư của giai đoạn N</t>
  </si>
  <si>
    <t>Lũy kế khối lượng thực hiện từ khi khởi công đến hết ngày 31/12/2014</t>
  </si>
  <si>
    <t>Giải ngân kế hoạch vốn đã bố trí từ năm đầu tiên đến hết năm thứ tư của giai đoạn N</t>
  </si>
  <si>
    <t>Dự kiến kế hoạch 5 năm giai đoạn  N+1</t>
  </si>
  <si>
    <r>
      <t xml:space="preserve">Phần vốn nhà nước đóng góp </t>
    </r>
    <r>
      <rPr>
        <vertAlign val="superscript"/>
        <sz val="14"/>
        <rFont val="Times New Roman"/>
        <family val="1"/>
      </rPr>
      <t>(2)</t>
    </r>
  </si>
  <si>
    <t>Vốn do nhà đầu tư tự huy động</t>
  </si>
  <si>
    <t>Vốn NSTW</t>
  </si>
  <si>
    <t>Vốn NSĐP</t>
  </si>
  <si>
    <t>Vốn TPCP</t>
  </si>
  <si>
    <t>Vốn nhà nước khác</t>
  </si>
  <si>
    <t>Đầu tư theo hình thức BOT</t>
  </si>
  <si>
    <t>Dự án chuyển tiếp từ trước năm cuối giai đoạn trước sang giai đoạn N</t>
  </si>
  <si>
    <t>Đầu tư theo hình thức BT</t>
  </si>
  <si>
    <t>III</t>
  </si>
  <si>
    <t>Đầu tư theo hình thức….</t>
  </si>
  <si>
    <t>Ghi chú:</t>
  </si>
  <si>
    <t>(1) Giai đoạn N là giai đoạn đang thực hiện kế hoạch (tính theo thời điểm báo cáo)</t>
  </si>
  <si>
    <t>(2) Trong trường hợp phần tham gia của Nhà nước bằng các tài sản vật chất thì vốn nhà nước đóng góp vào phần tham gia của Nhà nước là giá trị tài sản vật chất được lượng hóa bằng tiền</t>
  </si>
  <si>
    <t>Biểu mẫu số 5</t>
  </si>
  <si>
    <t>Tỉnh, thành phố trực thuộc Trung ương………</t>
  </si>
  <si>
    <r>
      <t xml:space="preserve">DỰ KIẾN KẾ HOẠCH ĐẦU TƯ PHÁT TRIỂN NGUỒN THU ĐỂ LẠI CHO ĐẦU TƯ NHƯNG CHƯA ĐƯA VÀO CÂN ĐỐI NSĐP </t>
    </r>
    <r>
      <rPr>
        <vertAlign val="superscript"/>
        <sz val="18"/>
        <rFont val="Times New Roman"/>
        <family val="1"/>
      </rPr>
      <t>(*)</t>
    </r>
    <r>
      <rPr>
        <b/>
        <sz val="18"/>
        <rFont val="Times New Roman"/>
        <family val="1"/>
      </rPr>
      <t xml:space="preserve"> 5 NĂM GIAI ĐOẠN N+1</t>
    </r>
  </si>
  <si>
    <t xml:space="preserve">Giải ngân kế hoạch vốn đã bố trí từ năm đầu tiên đến hết năm thứ tư của giai đoạn N </t>
  </si>
  <si>
    <t>Nhu cầu đầu tư giai đoạn N+1</t>
  </si>
  <si>
    <t>Số quyết định ngày, tháng, năm ban hành</t>
  </si>
  <si>
    <t>Trong đó: từ nguồn thu để lại cho đầu tư nhưng chưa đưa vào cân đối NSĐP</t>
  </si>
  <si>
    <t>Ngành, Lĩnh vực/Chương trình.......</t>
  </si>
  <si>
    <t>- Dự án giãn hoãn tiến độ thi công và chuyển đổi hình thức đầu tư trong giai đoạn N</t>
  </si>
  <si>
    <t>- Dự án hoàn thành và bàn giao đưa vào sử dụng giai đoạn N+1</t>
  </si>
  <si>
    <t>Ghi chú:(*) Mỗi nguồn thu để lại cho đầu tư nhưng chưa đưa vào cân đối NSĐP (không bao gồm nguồn thu từ xổ số kiến thiết) báo cáo một biểu riêng</t>
  </si>
  <si>
    <t xml:space="preserve">Ghi chú: * Đề nghị các dự án ghi rõ dự kiến năm hoàn thành để có cơ sở xác định số dự án hoàn thành trong các năm </t>
  </si>
  <si>
    <t>Biểu mẫu số 6</t>
  </si>
  <si>
    <t>TÌNH HÌNH THỰC HIỆN KẾ HOẠCH TÍN DỤNG ĐẦU TƯ PHÁT TRIỂN CỦA NHÀ NƯỚC 5 NĂM GIAI ĐOẠN N VÀ DỰ KIẾN KẾ HOẠCH 5 NĂM GIAI ĐOẠN N+1</t>
  </si>
  <si>
    <t>Kế hoạch vốn bố trí từ năm đầu tiên đến hết năm thứ tư của giai đoạn N</t>
  </si>
  <si>
    <t>Giải ngân kế hoạch vốn từ năm đầu tiên đến hết năm thứ tư của giai đoạn N</t>
  </si>
  <si>
    <t>Nhu cầu 5 năm
giai đoạn N+1</t>
  </si>
  <si>
    <t>Dự kiến kế hoạch
5 năm giai đoạn N+1</t>
  </si>
  <si>
    <t>Trong đó: tín dụng đầu tư phát triển của nhà nước</t>
  </si>
  <si>
    <t>Rất ẩu số thứ tự không đúng</t>
  </si>
  <si>
    <t>Ngành, lĩnh vực …</t>
  </si>
  <si>
    <t>Biểu mẫu số 7</t>
  </si>
  <si>
    <t>Tỉnh, thành phố trực thuộc Trung ương ………..</t>
  </si>
  <si>
    <t>TÌNH HÌNH THỰC HIỆN KẾ HOẠCH ĐẦU TƯ PHÁT TRIỂN NGUỒN TRÁI PHIẾU CHÍNH QUYỀN ĐỊA PHƯƠNG VÀ CÁC KHOẢN VỐN VAY KHÁC CỦA NGÂN SÁCH ĐỊA PHƯƠNG 5 NĂM GIAI ĐOẠN N VÀ DỰ KIẾN KẾ HOẠCH 5 NĂM GIAI ĐOẠN N+1</t>
  </si>
  <si>
    <t>Lũy kế vốn vay từ khởi công đến hết kế hoạch năm thứ tư của giai đoạn N</t>
  </si>
  <si>
    <t xml:space="preserve">Lũy kế số vốn đã hoàn trả từ khởi công đến hết năm kế hoạch năm thứ tư của giai đoạn N </t>
  </si>
  <si>
    <t>Số vốn vay còn lại chưa được bố trí kế hoạch hằng năm hoàn trả</t>
  </si>
  <si>
    <t>Dự kiến các khoản vốn vay năm thứ năm của giai đoạn N</t>
  </si>
  <si>
    <t>Nhu cầu giai đoạn N+1</t>
  </si>
  <si>
    <t>Dự kiến kế hoạch vốn vay giai đoạn 2016-2020 do không cân đối được kế hoạch hằng năm</t>
  </si>
  <si>
    <t>Dự kiến kế hoạch 5 năm giai đoạn N+1
để hoàn trả các khoản vốn vay</t>
  </si>
  <si>
    <t>Dự kiến kế hoạch vay hằng năm</t>
  </si>
  <si>
    <t>Trái phiếu chính quyền địa phương</t>
  </si>
  <si>
    <t>Vay kho bạc nhàn rỗi</t>
  </si>
  <si>
    <t>Vay tín dụng đầu tư nhà nước</t>
  </si>
  <si>
    <t>Các khoản vốn vay khác</t>
  </si>
  <si>
    <t>Năm thứ nhất</t>
  </si>
  <si>
    <t>Năm thứ hai</t>
  </si>
  <si>
    <t>Năm thứ ba</t>
  </si>
  <si>
    <t>Năm thứ tư</t>
  </si>
  <si>
    <t>Năm thứ năm</t>
  </si>
  <si>
    <t>Các nguồn vốn khác</t>
  </si>
  <si>
    <t>Trong đó: hoàn trả các khoản vốn vay</t>
  </si>
  <si>
    <t>- Dự án dự kiến hoàn thành sau năm 2020</t>
  </si>
  <si>
    <t>Danh mục dự án dự kiến hoàn thành năm 2012</t>
  </si>
  <si>
    <t>(2)</t>
  </si>
  <si>
    <t>Danh mục dự án chuyển tiếp</t>
  </si>
  <si>
    <t>Danh mục các dự án khởi công mới năm 2012</t>
  </si>
  <si>
    <t>(4)</t>
  </si>
  <si>
    <t>Các dự án chuyển tiếp sang thực hiện giai đoạn 2016-2020</t>
  </si>
  <si>
    <t>Dự án nhóm A</t>
  </si>
  <si>
    <t>Dự án nhóm B</t>
  </si>
  <si>
    <t>Dự án nhóm C</t>
  </si>
  <si>
    <t>Tỉnh, thành phố...</t>
  </si>
  <si>
    <t>Quyết định đầu tư điều chỉnh đã được cấp có thẩm quyền phê duyệt</t>
  </si>
  <si>
    <t xml:space="preserve">Số quyết định </t>
  </si>
  <si>
    <t xml:space="preserve">Tổng số  </t>
  </si>
  <si>
    <r>
      <t xml:space="preserve">Tổng số (tất cả các nguồn vốn) </t>
    </r>
    <r>
      <rPr>
        <vertAlign val="superscript"/>
        <sz val="14"/>
        <rFont val="Times New Roman"/>
        <family val="1"/>
      </rPr>
      <t>(2)</t>
    </r>
  </si>
  <si>
    <r>
      <t xml:space="preserve">Tổng số </t>
    </r>
    <r>
      <rPr>
        <vertAlign val="superscript"/>
        <sz val="14"/>
        <rFont val="Times New Roman"/>
        <family val="1"/>
      </rPr>
      <t>(2)</t>
    </r>
  </si>
  <si>
    <t>Đưa vào cân đối NSTW</t>
  </si>
  <si>
    <t>Vay lại</t>
  </si>
  <si>
    <t>Tính bằng nguyên tệ</t>
  </si>
  <si>
    <t>Quy đổi ra tiền Việt</t>
  </si>
  <si>
    <t xml:space="preserve">I </t>
  </si>
  <si>
    <t>Ngành, lĩnh vực.......</t>
  </si>
  <si>
    <t>Biểu mẫu số 9</t>
  </si>
  <si>
    <t>Tỉnh, thành phố …</t>
  </si>
  <si>
    <r>
      <t xml:space="preserve">DỰ KIẾN KHẢ NĂNG GIẢI NGÂN KẾ HOẠCH VỐN ODA NGUỒN NGÂN SÁCH NHÀ NƯỚC 5 NĂM GIAI ĐOẠN N+1 CÁC CHƯƠNG TRÌNH, DỰ ÁN ĐÃ KÝ KẾT HIỆP ĐỊNH HOẶC CÓ CAM KẾT VỚI NHÀ TÀI TRỢ ĐẾN NGÀY 30/6 NĂM CUỐI CỦA GIAI ĐOẠN N </t>
    </r>
    <r>
      <rPr>
        <b/>
        <vertAlign val="superscript"/>
        <sz val="16"/>
        <rFont val="Times New Roman"/>
        <family val="1"/>
      </rPr>
      <t>(4)</t>
    </r>
  </si>
  <si>
    <t>Nhà tài trợ</t>
  </si>
  <si>
    <t>Ngày ký kết Hiệp định</t>
  </si>
  <si>
    <t>Quyết định đầu tư điều chỉnh</t>
  </si>
  <si>
    <t>Lũy kế giải ngân từ khởi công đến hết ngày 31/01 năm thứ năm của giai đoạn N (bao gồm cả số ứng trước chưa bố trí nguồn thu hồi)</t>
  </si>
  <si>
    <t>Kế hoạch năm thứ năm của giai đoạn N</t>
  </si>
  <si>
    <t>Dự kiến khả năng giải ngân kế hoạch
 5 năm giai đoạn N+1</t>
  </si>
  <si>
    <r>
      <t xml:space="preserve">Tổng số (tất cả các nguồn vốn) </t>
    </r>
    <r>
      <rPr>
        <vertAlign val="superscript"/>
        <sz val="14"/>
        <rFont val="Times New Roman"/>
        <family val="1"/>
      </rPr>
      <t>(1)</t>
    </r>
  </si>
  <si>
    <r>
      <t xml:space="preserve">Vốn đối ứng </t>
    </r>
    <r>
      <rPr>
        <vertAlign val="superscript"/>
        <sz val="14"/>
        <rFont val="Times New Roman"/>
        <family val="1"/>
      </rPr>
      <t>(2)</t>
    </r>
  </si>
  <si>
    <r>
      <t xml:space="preserve">Vốn nước ngoài (tính theo tiền Việt) </t>
    </r>
    <r>
      <rPr>
        <vertAlign val="superscript"/>
        <sz val="14"/>
        <rFont val="Times New Roman"/>
        <family val="1"/>
      </rPr>
      <t>(3)</t>
    </r>
  </si>
  <si>
    <r>
      <t>Vốn đối ứng</t>
    </r>
    <r>
      <rPr>
        <vertAlign val="superscript"/>
        <sz val="14"/>
        <rFont val="Times New Roman"/>
        <family val="1"/>
      </rPr>
      <t>(2)</t>
    </r>
  </si>
  <si>
    <r>
      <t>Vốn nước ngoài (theo Hiệp định)</t>
    </r>
    <r>
      <rPr>
        <vertAlign val="superscript"/>
        <sz val="14"/>
        <rFont val="Times New Roman"/>
        <family val="1"/>
      </rPr>
      <t>(3)</t>
    </r>
  </si>
  <si>
    <r>
      <t xml:space="preserve">Tổng số </t>
    </r>
    <r>
      <rPr>
        <vertAlign val="superscript"/>
        <sz val="14"/>
        <rFont val="Times New Roman"/>
        <family val="1"/>
      </rPr>
      <t>(1)</t>
    </r>
  </si>
  <si>
    <t>- (1) Tổng vốn là tổng số tất cả nguồn vốn:
+ Đối với tổng số vốn của dự án là vốn trong nước và vốn nước ngoài;
+ Tổng số vốn đối ứng là tổng số tất cả các nguồn vốn trong nước đối ứng cho dự án.</t>
  </si>
  <si>
    <t>- (2) Phần vốn đối ứng là phần vốn trong nước tính theo tiền Việt Nam đồng</t>
  </si>
  <si>
    <t>- (3) Số vốn nước ngoài (tính bằng nguyên tệ, ghi rõ kèm theo đơn vị ngoại tệ), quy đổi ra Việt Nam đồng theo quy định tại Hiệp định, trường hợp Hiệp định không quy đổi sang Việt Nam đồng quy đổi theo tỷ giá tại thời điểm ký kết Hiệp định.
Phần vốn bố trí kế hoạch, thực hiện và giải ngân hàng năm quy đổi theo Việt Nam đồng tính đến thời điểm thanh toán.</t>
  </si>
  <si>
    <t>- (4) Giai đoạn N là giai đoạn đang thực hiện kế hoạch (tính theo thời điểm báo cáo)</t>
  </si>
  <si>
    <t>Biểu mẫu số 10</t>
  </si>
  <si>
    <t>DỰ KIẾN KHẢ NĂNG GIẢI NGÂN KẾ HOẠCH VỐN ODA NGUỒN NGÂN SÁCH NHÀ NƯỚC 5 NĂM GIAI ĐOẠN N+1 CÁC CHƯƠNG TRÌNH, DỰ ÁN 
DỰ KIẾN KÝ KẾT HIỆP ĐỊNH HOẶC CAM KẾT VỚI NHÀ TÀI TRỢ TRONG 6 THÁNG CUỐI CỦA NĂM THỨ NĂM GIAI ĐOẠN N VÀ TRONG NĂM ĐẦU TIÊN GIAI ĐOẠN N+1</t>
  </si>
  <si>
    <t>Dự kiến giải ngân kế hoạch 5 năm giai đoạn N+1</t>
  </si>
  <si>
    <t>- (3) Số vốn nước ngoài (tính bằng ngoại tệ, ghi rõ kèm theo đơn vị ngoại tệ), quy đổi ra Việt Nam đồng theo quy định tại Hiệp định, trường hợp Hiệp định không quy đổi sang Việt Nam đồng quy đổi theo tỷ giá tại thời điểm ký kết Hiệp định.
Phần vốn bố trí kế hoạch, thực hiện và giải ngân hàng năm quy đổi theo Việt Nam đồng tính đến thời điểm thanh toán.</t>
  </si>
  <si>
    <t>- Giai đoạn N là giai đoạn đang thực hiện kế hoạch (tính theo thời điểm báo cáo)</t>
  </si>
  <si>
    <t>Biểu mẫu số 11</t>
  </si>
  <si>
    <t>DANH MỤC CÁC CHƯƠNG TRÌNH, DỰ ÁN KÊU GỌI NHÀ TÀI TRỢ ĐẦU TƯ TRONG 5 NĂM GIAI ĐOẠN N+1</t>
  </si>
  <si>
    <t>DANH MỤC CÁC DỰ ÁN KÊU GỌI NHÀ TÀI TRỢ ĐẦU TƯ TRONG 5 NĂM 2016-2020</t>
  </si>
  <si>
    <t>Biểu mẫu số 12</t>
  </si>
  <si>
    <t>Các tỉnh, thành phố trực thuộc trung ương</t>
  </si>
  <si>
    <t>Tỉnh/thành phố …</t>
  </si>
  <si>
    <t>TÌNH HÌNH THỰC HIỆN KẾ HOẠCH VỐN TRÁI PHIẾU CHÍNH PHỦ 5 NĂM GIAI ĐOẠN N VÀ DỰ KIẾN KẾ HOẠCH 5 NĂM GIAI ĐOẠN N+1</t>
  </si>
  <si>
    <t>Quyết định đầu tư cập nhật hoặc điêu chỉnh theo quy định tại NQ 726/NQ-UBTVQH13 và NQ 736/NQ-UBTVQH13</t>
  </si>
  <si>
    <t>Lũy kế khối lượng thực hiện từ khởi công đến hết ngày 31/12 năm thứ năm của giai đoạn N-1</t>
  </si>
  <si>
    <t>Lũy kế vốn đã bố trí từ khởi công đến hết ngày 31/12 năm thứ năm của giai đoạn N-1</t>
  </si>
  <si>
    <t>Lũy kế vốn đã giải ngân từ khởi công đến hết ngày 31/12 năm thứ năm của giai đoạn N-1</t>
  </si>
  <si>
    <t>Dự kiến kế hoạch năm thứ nhất giai đoạn N+1</t>
  </si>
  <si>
    <t>Kế hoạch vốn được giao giai đoạn
N</t>
  </si>
  <si>
    <t>Số vốn TPCP ứng trước đến 31/12 năm thứ tư của giai đoạn N chưa bố trí thu hồi</t>
  </si>
  <si>
    <t>Lũy kế khối lượng thực hiện từ 1/01 năm đầu đến 31/12 năm thứ tư của giai đoạn N</t>
  </si>
  <si>
    <t>Lũy kế giải ngân từ từ 1/01 năm đầu đến đến hết 31/01 năm thứ năm của giai đoạn N</t>
  </si>
  <si>
    <t>Đề xuất điều chỉnh KH vốn TPCP giai đoạn N (nếu có)</t>
  </si>
  <si>
    <t>Số QĐ; ngày, tháng, năm ban hành</t>
  </si>
  <si>
    <t>Trong đó:  TPCP</t>
  </si>
  <si>
    <t>Trong đó: TPCP</t>
  </si>
  <si>
    <t>Trong đó: KH vốn TPCP</t>
  </si>
  <si>
    <t>Trong đó: vốn TPCP</t>
  </si>
  <si>
    <t>Điều chỉnh do tăng giá</t>
  </si>
  <si>
    <t>Thay đổi giải pháp kỹ thuật</t>
  </si>
  <si>
    <t>Điều chỉnh tăng quy mô</t>
  </si>
  <si>
    <t>Vốn NSNN</t>
  </si>
  <si>
    <t>Trong đó: thu hồi ứng trước</t>
  </si>
  <si>
    <t>NGÀNH/LĨNH VỰC/CHƯƠNG TRÌNH…</t>
  </si>
  <si>
    <t>Dự án chuyển tiếp sang giai đoạn 2016-2020</t>
  </si>
  <si>
    <t>Ghi chú: (*) Số vốn kế hoạch theo số vốn đã được cấp có thẩm quyền cho phép điều chỉnh (nếu có); không bao gồm các khoản ứng trước.</t>
  </si>
  <si>
    <t>Biểu mẫu số 13</t>
  </si>
  <si>
    <t>Ủy ban nhân dân các tỉnh, thành phố trực thuộc Trung ương</t>
  </si>
  <si>
    <r>
      <t xml:space="preserve">BÁO CÁO TÌNH HÌNH THÔNG BÁO VÀ GIAO KẾ HOẠCH ĐẦU TƯ CÔNG GIAI ĐOẠN N </t>
    </r>
    <r>
      <rPr>
        <b/>
        <vertAlign val="superscript"/>
        <sz val="14"/>
        <color indexed="8"/>
        <rFont val="Times New Roman"/>
        <family val="1"/>
      </rPr>
      <t>(1)</t>
    </r>
  </si>
  <si>
    <t>Chương trình/ngành, lĩnh vực</t>
  </si>
  <si>
    <t>Kế hoạch giai đoạn N được Thủ tướng Chính phủ và Bộ Kế hoạch và Đầu tư giao</t>
  </si>
  <si>
    <t>Kế hoạch giai đoạn N được địa phương giao</t>
  </si>
  <si>
    <t>Số vốn</t>
  </si>
  <si>
    <t>Ngoài nước</t>
  </si>
  <si>
    <t>Số dự án giao theo QĐ giao KH giai đoạn N của Thủ tướng Chính phủ</t>
  </si>
  <si>
    <t>Số dự án không được Thủ tướng Chính phủ giao chi tiết, do các địa phương giao</t>
  </si>
  <si>
    <t>TỔNG SỐ VỐN</t>
  </si>
  <si>
    <t>Vốn đầu tư phát triển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</si>
  <si>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</si>
  <si>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</si>
  <si>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</si>
  <si>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</si>
  <si>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</si>
  <si>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</si>
  <si>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</si>
  <si>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</si>
  <si>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Các chương trình mục tiêu Quốc gia</t>
  </si>
  <si>
    <t>Chương trình...</t>
  </si>
  <si>
    <t>Phân loại như trên</t>
  </si>
  <si>
    <t>Các chương trình mục tiêu</t>
  </si>
  <si>
    <t>Vốn Trái phiếu Chính phủ</t>
  </si>
  <si>
    <t>Ngành, lĩnh vực…</t>
  </si>
  <si>
    <t>IV</t>
  </si>
  <si>
    <t>V</t>
  </si>
  <si>
    <t>Vốn từ nguồn thu để lại cho đầu tư nhưng chưa đưa vào cân đối ngân sách nhà nước</t>
  </si>
  <si>
    <t>VI</t>
  </si>
  <si>
    <t>VII</t>
  </si>
  <si>
    <t>Các khoản vốn vay khác của ngân sách địa phương để đầu tư</t>
  </si>
  <si>
    <t>(1) Giai đoạn N là giai đoạn đang thực hiện kế hoạch (dựa trên thời điểm báo cáo)</t>
  </si>
  <si>
    <t>Biểu mẫu số 15</t>
  </si>
  <si>
    <t>TỔNG HỢP TÌNH HÌNH THỰC HIỆN KẾ HOẠCH ĐẦU TƯ PHÁT TRIỂN ĐẾN HẾT 30/6 NĂM THỨ 3 GIAI ĐOẠN N (1) , ƯỚC GIẢI NGÂN KẾ HOẠCH TRUNG HẠN GIAI ĐOẠN N VÀ NHU CẦU ĐIỀU CHỈNH KẾ HOẠCH TRUNG HẠN GIAI ĐOẠN N THEO NGÀNH, LĨNH VỰC</t>
  </si>
  <si>
    <t>Kế hoạch trung hạn giai đoạn N</t>
  </si>
  <si>
    <t>Ước giải ngân kế hoạch trung hạn giai đoạn N</t>
  </si>
  <si>
    <t>Nhu cầu điều chỉnh kế hoạch đầu tư trung hạn giai đoạn N</t>
  </si>
  <si>
    <r>
      <t xml:space="preserve">Trong đó: Kế hoạch và bổ sung vốn từ năm đầu tiên đến 30/6 năm thứ ba của giai đoạn N được cấp có thẩm quyền quyết định </t>
    </r>
    <r>
      <rPr>
        <vertAlign val="superscript"/>
        <sz val="14"/>
        <color indexed="8"/>
        <rFont val="Times New Roman"/>
        <family val="1"/>
      </rPr>
      <t>(1)</t>
    </r>
  </si>
  <si>
    <r>
      <t xml:space="preserve">Trong đó: Ước giải ngân kế hoạch và số vốn bổ sung từ năm đầu tiên đến 30/6 năm thứ 3 của giai đoạn N đến hết thời gian quy định </t>
    </r>
    <r>
      <rPr>
        <vertAlign val="superscript"/>
        <sz val="14"/>
        <color indexed="8"/>
        <rFont val="Times New Roman"/>
        <family val="1"/>
      </rPr>
      <t>(1)</t>
    </r>
  </si>
  <si>
    <r>
      <t xml:space="preserve">Ghi chú:
</t>
    </r>
    <r>
      <rPr>
        <i/>
        <vertAlign val="superscript"/>
        <sz val="16"/>
        <color indexed="8"/>
        <rFont val="Times New Roman"/>
        <family val="1"/>
      </rPr>
      <t>(1)</t>
    </r>
    <r>
      <rPr>
        <i/>
        <sz val="16"/>
        <color indexed="8"/>
        <rFont val="Times New Roman"/>
        <family val="1"/>
      </rPr>
      <t xml:space="preserve"> Không bao gồm số vốn ứng trước chưa bố trí nguồn để thu hồi.
</t>
    </r>
    <r>
      <rPr>
        <i/>
        <vertAlign val="superscript"/>
        <sz val="16"/>
        <color indexed="8"/>
        <rFont val="Times New Roman"/>
        <family val="1"/>
      </rPr>
      <t>(2)</t>
    </r>
    <r>
      <rPr>
        <i/>
        <sz val="16"/>
        <color indexed="8"/>
        <rFont val="Times New Roman"/>
        <family val="1"/>
      </rPr>
      <t xml:space="preserve"> Các khoản vốn vay khác của ngân sách địa phương để đầu tư là các khoản vốn vay từ kho bạc nhà nước, huy động theo khoản 3 Điều 8 Luật NSNN, … chưa bố trí NSNN kế hoạch để hoàn trả các khoản vay này. </t>
    </r>
    <r>
      <rPr>
        <i/>
        <sz val="16"/>
        <color indexed="10"/>
        <rFont val="Times New Roman"/>
        <family val="1"/>
      </rPr>
      <t xml:space="preserve">Trường hợp các khoản vốn vay này đã hoàn trả trong kế hoạch giai đoạn N thì không ghi số vốn vay đã được hoàn trả. </t>
    </r>
  </si>
  <si>
    <t>Lũy kế vốn bố trí đến hết 31/12 năm cuối của giai đoạn N-1</t>
  </si>
  <si>
    <r>
      <t>Trong đó: Vốn…</t>
    </r>
    <r>
      <rPr>
        <vertAlign val="superscript"/>
        <sz val="12"/>
        <rFont val="Times New Roman"/>
        <family val="1"/>
      </rPr>
      <t>(1)</t>
    </r>
  </si>
  <si>
    <r>
      <t>Trong đó:  Vốn…</t>
    </r>
    <r>
      <rPr>
        <vertAlign val="superscript"/>
        <sz val="12"/>
        <rFont val="Times New Roman"/>
        <family val="1"/>
      </rPr>
      <t>(1)</t>
    </r>
  </si>
  <si>
    <t>A</t>
  </si>
  <si>
    <t>NGUỒN VỐN…</t>
  </si>
  <si>
    <t>NGÀNH/LĨNH VỰC/CHƯƠNG TRÌNH …..</t>
  </si>
  <si>
    <t>I.1</t>
  </si>
  <si>
    <t>CHUẨN BỊ ĐẦU TƯ</t>
  </si>
  <si>
    <t>Dự án…</t>
  </si>
  <si>
    <t>….</t>
  </si>
  <si>
    <t>I.2</t>
  </si>
  <si>
    <t>THỰC HIỆN DỰ ÁN</t>
  </si>
  <si>
    <t>B</t>
  </si>
  <si>
    <t>Phân loại như mục A nêu trên</t>
  </si>
  <si>
    <t>Tăng</t>
  </si>
  <si>
    <t>Giảm</t>
  </si>
  <si>
    <t>……………</t>
  </si>
  <si>
    <t>Dự án chuyển tiếp từ trước năm cuối của giai đoạn trước sang giai đoạn N-N+4</t>
  </si>
  <si>
    <t>Dự án hoàn thành và bàn giao đưa vào sử dụng trước năm N</t>
  </si>
  <si>
    <t>Dự án hoàn thành và bàn giao đưa vào sử dụng trong giai đoạn N-N+4</t>
  </si>
  <si>
    <t>Dự án chuyển tiếp sang giai đoạn N+5-N+9</t>
  </si>
  <si>
    <t>- Dự án dự kiến hoàn thành và bàn giao đưa vào sử dụng trong giai đoạn N+5-N+9</t>
  </si>
  <si>
    <t>Dự án dự kiến hoàn thành và bàn giao đưa vào sử dụng trong giai đoạn N+5-N+9</t>
  </si>
  <si>
    <t>- Dự án dự kiến hoàn thành sau giai đoạn N+5-N+9</t>
  </si>
  <si>
    <t>Dự án dự kiến hoàn thành sau giai đoạn N+5-N+9</t>
  </si>
  <si>
    <t>Dự án khởi công mới trong giai đoạn N-N+4</t>
  </si>
  <si>
    <t>Dự án khởi công mới trong giai đoạn N-N+4+1</t>
  </si>
  <si>
    <t>- Dự án dự kiến hoàn thành và bàn giao đưa vào sử dụng giai đoạn N+5-N+9</t>
  </si>
  <si>
    <t>Dự án dự kiến hoàn thành và bàn giao đưa vào sử dụng giai đoạn N+5-N+9</t>
  </si>
  <si>
    <t xml:space="preserve">Trong đó: vốn ... </t>
  </si>
  <si>
    <t>Trong đó: vốn …</t>
  </si>
  <si>
    <t xml:space="preserve">Thu hồi các khoản ứng trước </t>
  </si>
  <si>
    <t>Dự án hoàn thành và bàn giao đưa vào sử dụng giai đoạn N-N+4</t>
  </si>
  <si>
    <t>Vốn ……..</t>
  </si>
  <si>
    <t>…………..</t>
  </si>
  <si>
    <t>Nhu cầu bổ sung kế hoạch trung hạn giai đoạn N-N+4</t>
  </si>
  <si>
    <t xml:space="preserve">Quyết định đầu tư </t>
  </si>
  <si>
    <t>Vốn đối ứng</t>
  </si>
  <si>
    <t>Vốn nước ngoài (tính theo tiền Việt)</t>
  </si>
  <si>
    <t xml:space="preserve">Vốn nước ngoài (tính theo tiền Việt) </t>
  </si>
  <si>
    <t xml:space="preserve">Tổng số </t>
  </si>
  <si>
    <t xml:space="preserve">Tổng số (tất cả các nguồn vốn) </t>
  </si>
  <si>
    <t>Biểu mẫu số 25</t>
  </si>
  <si>
    <t>Mã dự án</t>
  </si>
  <si>
    <t>PHỤ LỤC B: BIỂU MẪU ÁP DỤNG CHO CÁC ĐỊA PHƯƠNG</t>
  </si>
  <si>
    <t>(Ban hành kèm theo Thông tư số           /2016/TT-BKHĐT ngày      tháng      năm 2016
 của Bộ Kế hoạch và Đầu tư)</t>
  </si>
  <si>
    <t>I. KẾ HOẠCH ĐẦU TƯ CÔNG TRUNG HẠN</t>
  </si>
  <si>
    <t>Dự án hoàn thành và bàn giao đưa vào sử dụng trước năm (N-5)</t>
  </si>
  <si>
    <t>2.1</t>
  </si>
  <si>
    <t>2.2</t>
  </si>
  <si>
    <t>2.3</t>
  </si>
  <si>
    <t>Kế hoạch trung hạn giai đoạn N-(N+4)</t>
  </si>
  <si>
    <t>Năm (N+4)</t>
  </si>
  <si>
    <t>Năm (N+3)</t>
  </si>
  <si>
    <t>Năm( N+2)</t>
  </si>
  <si>
    <t>Kế hoạch ban đầu hoặc sau điều chỉnh nếu có</t>
  </si>
  <si>
    <t>Ước khối lượng thực hiện đến hết thời gian quy định</t>
  </si>
  <si>
    <t>Ước giải ngân đến hết thời gian quy định</t>
  </si>
  <si>
    <t>Giai đoạn (N-5) - (N-2)</t>
  </si>
  <si>
    <r>
      <t>Ghi chú:</t>
    </r>
    <r>
      <rPr>
        <i/>
        <vertAlign val="superscript"/>
        <sz val="14"/>
        <rFont val="Times New Roman"/>
        <family val="1"/>
      </rPr>
      <t/>
    </r>
  </si>
  <si>
    <t xml:space="preserve"> (1) N là năm bắt đầu của kế hoạch đầu tư công trung hạn giai đoạn tiếp theo</t>
  </si>
  <si>
    <r>
      <t>Vốn ……</t>
    </r>
    <r>
      <rPr>
        <b/>
        <vertAlign val="superscript"/>
        <sz val="14"/>
        <color indexed="8"/>
        <rFont val="Times New Roman"/>
        <family val="1"/>
      </rPr>
      <t>(3)</t>
    </r>
  </si>
  <si>
    <r>
      <t xml:space="preserve">Kế hoạch ban đầu hoặc sau điều chỉnh nếu có </t>
    </r>
    <r>
      <rPr>
        <vertAlign val="superscript"/>
        <sz val="14"/>
        <color indexed="8"/>
        <rFont val="Times New Roman"/>
        <family val="1"/>
      </rPr>
      <t>(2)</t>
    </r>
  </si>
  <si>
    <r>
      <t xml:space="preserve">Ước giải ngân đến hết thời gian quy định </t>
    </r>
    <r>
      <rPr>
        <vertAlign val="superscript"/>
        <sz val="14"/>
        <color indexed="8"/>
        <rFont val="Times New Roman"/>
        <family val="1"/>
      </rPr>
      <t>(2)</t>
    </r>
  </si>
  <si>
    <t>(2) Đề nghị báo cáo đầy đủ các nguồn vốn theo quy định tại  khoản 21 Điều 4 Luật Đầu tư công, mỗi nguồn vốn tách ra báo cáo thành một biểu riêng</t>
  </si>
  <si>
    <r>
      <t>Vốn nước ngoài (theo Hiệp định)</t>
    </r>
    <r>
      <rPr>
        <vertAlign val="superscript"/>
        <sz val="14"/>
        <rFont val="Times New Roman"/>
        <family val="1"/>
      </rPr>
      <t>(2)</t>
    </r>
  </si>
  <si>
    <t>Giải ngân kế hoạch vốn từ ngày 01/01 năm  (N-5) đến hết ngày 31/01 năm N-1 (bao gồm cả số ứng trước chưa bố trí nguồn thu hồi)</t>
  </si>
  <si>
    <t>Kế hoạch vốn bố trí từ năm (N-5) đến hết năm (N-2)</t>
  </si>
  <si>
    <t>(2) Số vốn nước ngoài (tính bằng ngoại tệ, ghi rõ kèm theo đơn vị ngoại tệ), quy đổi ra Việt Nam đồng theo quy định tại Hiệp định, trường hợp Hiệp định không quy đổi sang Việt Nam đồng quy đổi theo tỷ giá tại thời điểm ký kết Hiệp định. Phần vốn bố trí kế hoạch, thực hiện và giải ngân hàng năm quy đổi theo Việt Nam đồng tính đến thời điểm thanh toán.</t>
  </si>
  <si>
    <t>(2) Số vốn nước ngoài (tính bằng ngoại tệ, ghi rõ kèm theo đơn vị ngoại tệ), quy đổi ra Việt Nam đồng theo quy định tại Hiệp định, trường hợp Hiệp định không quy đổi sang Việt Nam đồng quy đổi theo tỷ giá tại thời điểm ký kết Hiệp định.
Phần vốn bố trí kế hoạch, thực hiện và giải ngân hàng năm quy đổi theo Việt Nam đồng tính đến thời điểm thanh toán.</t>
  </si>
  <si>
    <t xml:space="preserve"> (1) N là năm bắt đầu của kế hoạch đầu tư công trung hạn giai đoạn hiện tại</t>
  </si>
  <si>
    <t xml:space="preserve"> (2) Ghi đầy đủ các nguồn vốn đầu tư công theo quy định tại khoản 21 Điều 4 Luật Đầu tư công</t>
  </si>
  <si>
    <t>(2) Mỗi nguồn vốn đầu tư công lập thành một biểu riêng</t>
  </si>
  <si>
    <r>
      <t>DANH MỤC CÁC DỰ ÁN ĐỀ NGHỊ BỔ SUNG KẾ HOẠCH ĐẦU TƯ TRUNG HẠN GIAI ĐOẠN N</t>
    </r>
    <r>
      <rPr>
        <b/>
        <vertAlign val="superscript"/>
        <sz val="14"/>
        <rFont val="Times New Roman"/>
        <family val="1"/>
      </rPr>
      <t>(1)</t>
    </r>
    <r>
      <rPr>
        <b/>
        <sz val="14"/>
        <rFont val="Times New Roman"/>
        <family val="1"/>
      </rPr>
      <t xml:space="preserve"> - (N+4) VỐN ……..</t>
    </r>
    <r>
      <rPr>
        <b/>
        <vertAlign val="superscript"/>
        <sz val="14"/>
        <rFont val="Times New Roman"/>
        <family val="1"/>
      </rPr>
      <t>(2)</t>
    </r>
  </si>
  <si>
    <r>
      <t>Trong đó: Vốn…</t>
    </r>
    <r>
      <rPr>
        <vertAlign val="superscript"/>
        <sz val="12"/>
        <rFont val="Times New Roman"/>
        <family val="1"/>
      </rPr>
      <t>(2)</t>
    </r>
  </si>
  <si>
    <t>(Báo cáo cuối kỳ)</t>
  </si>
  <si>
    <t>Giải ngân kế hoạch trung hạn</t>
  </si>
  <si>
    <t>(1) N là năm bắt đầu của kế hoạch đầu tư công trung hạn giai đoạn tiếp theo</t>
  </si>
  <si>
    <t>(2) Không bao gồm số ứng trước chưa bố trí nguồn để thu hồi.</t>
  </si>
  <si>
    <t>(3) Ghi đầy đủ các nguồn vốn đầu tư công theo quy định tại khoản 21 Điều 4 Luật Đầu tư công</t>
  </si>
  <si>
    <t xml:space="preserve">(4) Ghi đầy đủ các nguồn vốn đầu tư công theo quy định tại khoản 21 Điều 4 Luật Đầu tư công </t>
  </si>
  <si>
    <t>- Bội chi ngân sách địa phương</t>
  </si>
  <si>
    <t>Liệt kê như tiết a điểm 2.1 nêu trên</t>
  </si>
  <si>
    <t>- Dự án hoàn thành sau năm (N+4)</t>
  </si>
  <si>
    <t>Dự án hoàn thành và bàn giao đưa vào sử dụng trong giai đoạn từ năm (N-5) đến năm (N-1)</t>
  </si>
  <si>
    <t>Dự án khởi công mới trong giai đoạn từ năm N đến năm (N+4)</t>
  </si>
  <si>
    <t>Đầu tư từ nguồn thu xổ số kiến thiết</t>
  </si>
  <si>
    <t>Bội chi ngân sách địa phương</t>
  </si>
  <si>
    <t>Kế hoạch trung hạn giai đoạn năm N đến năm (N+4) sau điều chỉnh</t>
  </si>
  <si>
    <t>Giai đoạn từ năm (N-5) đến năm (N-1)</t>
  </si>
  <si>
    <t>Giai đoạn từ năm N đến năm (N+4)</t>
  </si>
  <si>
    <t xml:space="preserve">Giai đoạn từ năm N đến năm (N+4) </t>
  </si>
  <si>
    <r>
      <t>Thanh toán nợ XDCB</t>
    </r>
    <r>
      <rPr>
        <i/>
        <vertAlign val="superscript"/>
        <sz val="14"/>
        <rFont val="Times New Roman"/>
        <family val="1"/>
      </rPr>
      <t>(3)</t>
    </r>
  </si>
  <si>
    <t>(3) Chỉ được bố trí vốn đầu tư công để thanh toán nợ đọng XDCB phát sinh trước ngày Luật Đầu tư công có hiệu lực</t>
  </si>
  <si>
    <t>Trong đó: vốn trái phiếu Chính phủ</t>
  </si>
  <si>
    <t>Dự án chuyển tiếp từ trước năm cuối của giai đoạn trước sang giai đoạn từ năm (N-5) đến năm (N-1)</t>
  </si>
  <si>
    <t>Dự án hoàn thành và bàn giao đưa vào sử dụng giai đoạn từ năm (N-5) đến năm (N-1)</t>
  </si>
  <si>
    <t>Dự án chuyển tiếp sang giai đoạn từ năm N đến năm (N+4)</t>
  </si>
  <si>
    <t>- Dự án dự kiến hoàn thành và bàn giao đưa vào sử dụng trong giai đoạn từ năm N đến năm (N+4)</t>
  </si>
  <si>
    <t>- Dự án giãn hoãn tiến độ thi công và chuyển đổi hình thức đầu tư trong giai đoạn N - (N+4)</t>
  </si>
  <si>
    <t>- Dự án hoàn thành và bàn giao đưa vào sử dụng giai đoạn từ năm N đến năm (N+4)</t>
  </si>
  <si>
    <t>- Dự án dự kiến hoàn thành sau năm N+4</t>
  </si>
  <si>
    <t>Kế hoạch năm N</t>
  </si>
  <si>
    <t>Kế hoạch năm N+1</t>
  </si>
  <si>
    <t>Kế hoạch năm N+2</t>
  </si>
  <si>
    <t>Thực hiện từ 1/1 đến 30/6 năm N+2</t>
  </si>
  <si>
    <t>Ước giải ngân kế hoạch năm N+2</t>
  </si>
  <si>
    <t>Kế hoạch đầu tư trung hạn giai đoạn từ năm N đến năm (N+4) được cấp có thẩm quyền giao</t>
  </si>
  <si>
    <t>Kế hoạch đầu tư trung hạn giai đoạn từ năm N đến năm (N+4) giao và thông báo cho các đơn vị triển khai</t>
  </si>
  <si>
    <t>Biểu mẫu số 26</t>
  </si>
  <si>
    <t>Biểu mẫu số 30</t>
  </si>
  <si>
    <t>Biểu mẫu số 31</t>
  </si>
  <si>
    <t>- Dự án dự kiến hoàn thành sau năm (N+4)</t>
  </si>
  <si>
    <t>+ Phân bổ vốn theo dự án</t>
  </si>
  <si>
    <t>- Phân bổ vốn theo dự án</t>
  </si>
  <si>
    <r>
      <t>TỔNG HỢP KẾT QUẢ GIAO VÀ THÔNG BÁO KẾ HOẠCH ĐẦU TƯ CÔNG TRUNG HẠN GIAI ĐOẠN TỪ NĂM N</t>
    </r>
    <r>
      <rPr>
        <b/>
        <vertAlign val="superscript"/>
        <sz val="14"/>
        <color indexed="8"/>
        <rFont val="Times New Roman"/>
        <family val="1"/>
      </rPr>
      <t>(1)</t>
    </r>
    <r>
      <rPr>
        <b/>
        <sz val="14"/>
        <color indexed="8"/>
        <rFont val="Times New Roman"/>
        <family val="1"/>
      </rPr>
      <t xml:space="preserve"> ĐẾN NĂM (N+4)</t>
    </r>
  </si>
  <si>
    <t>+ Vốn điều lệ quỹ hỗ trợ phát triển sử dụng đất</t>
  </si>
  <si>
    <t>- Vốn điều lệ quỹ hỗ trợ phát triển sử dụng đất</t>
  </si>
  <si>
    <r>
      <t>CHI TIẾT KẾT QUẢ GIAO VÀ THÔNG BÁO KẾ HOẠCH ĐẦU TƯ TRUNG HẠN 5 NĂM GIAI ĐOẠN TỪ NĂM N</t>
    </r>
    <r>
      <rPr>
        <b/>
        <vertAlign val="superscript"/>
        <sz val="14"/>
        <rFont val="Times New Roman"/>
        <family val="1"/>
      </rPr>
      <t>(1)</t>
    </r>
    <r>
      <rPr>
        <b/>
        <sz val="14"/>
        <rFont val="Times New Roman"/>
        <family val="1"/>
      </rPr>
      <t xml:space="preserve"> ĐẾN NĂM (N+4) VỐN …</t>
    </r>
    <r>
      <rPr>
        <b/>
        <vertAlign val="superscript"/>
        <sz val="14"/>
        <rFont val="Times New Roman"/>
        <family val="1"/>
      </rPr>
      <t>(2)</t>
    </r>
  </si>
  <si>
    <r>
      <t>CHI TIẾT TÌNH HÌNH THỰC HIỆN KẾ HOẠCH ĐẦU TƯ TRUNG HẠN GIAI ĐOẠN TỪ NĂM (N</t>
    </r>
    <r>
      <rPr>
        <b/>
        <vertAlign val="superscript"/>
        <sz val="16"/>
        <rFont val="Times New Roman"/>
        <family val="1"/>
      </rPr>
      <t>(1)</t>
    </r>
    <r>
      <rPr>
        <b/>
        <sz val="16"/>
        <rFont val="Times New Roman"/>
        <family val="1"/>
      </rPr>
      <t>-5) ĐẾN NĂM (N-1) VỐN</t>
    </r>
    <r>
      <rPr>
        <b/>
        <vertAlign val="superscript"/>
        <sz val="16"/>
        <rFont val="Times New Roman"/>
        <family val="1"/>
      </rPr>
      <t>(2)</t>
    </r>
    <r>
      <rPr>
        <b/>
        <sz val="16"/>
        <rFont val="Times New Roman"/>
        <family val="1"/>
      </rPr>
      <t xml:space="preserve"> …</t>
    </r>
  </si>
  <si>
    <r>
      <t>DANH MỤC DỰ ÁN ĐỀ NGHỊ ĐIỀU CHỈNH KẾ HOẠCH ĐẦU TƯ TRUNG HẠN GIAI ĐOẠN TỪ NĂM N</t>
    </r>
    <r>
      <rPr>
        <b/>
        <vertAlign val="superscript"/>
        <sz val="14"/>
        <rFont val="Times New Roman"/>
        <family val="1"/>
      </rPr>
      <t>(1)</t>
    </r>
    <r>
      <rPr>
        <b/>
        <sz val="14"/>
        <rFont val="Times New Roman"/>
        <family val="1"/>
      </rPr>
      <t xml:space="preserve"> ĐẾN NĂM (N+4) VỐN ……..</t>
    </r>
    <r>
      <rPr>
        <b/>
        <vertAlign val="superscript"/>
        <sz val="14"/>
        <rFont val="Times New Roman"/>
        <family val="1"/>
      </rPr>
      <t>(2)</t>
    </r>
  </si>
  <si>
    <t>Dự án khởi công mới trong giai đoạn từ năm (N-5) đến năm (N-1)</t>
  </si>
  <si>
    <t>Nhu cầu đầu tư trung hạn giai đoạn từ năm N đến năm (N+4)</t>
  </si>
  <si>
    <t>Dự kiến kế hoạch trung hạn giai đoạn từ năm N đến năm (N+4)</t>
  </si>
  <si>
    <t>Kế hoạch trung hạn 5 năm giai đoạn từ năm N đến năm (N+4)</t>
  </si>
  <si>
    <t xml:space="preserve"> (1) N là năm bắt đầu của kế hoạch đầu tư công trung hạn</t>
  </si>
  <si>
    <t xml:space="preserve"> (1) N là năm bắt đầu của kế hoạch đầu tư công trung hạn </t>
  </si>
  <si>
    <r>
      <t>Đề xuất điều chỉnh kế hoạch trung hạn giai đoạn từ năm N đến năm (N+4) vốn ….</t>
    </r>
    <r>
      <rPr>
        <vertAlign val="superscript"/>
        <sz val="12"/>
        <rFont val="Times New Roman"/>
        <family val="1"/>
      </rPr>
      <t>(1)</t>
    </r>
  </si>
  <si>
    <r>
      <t>CHI TIẾT TÌNH HÌNH THỰC HIỆN KẾ HOẠCH ĐẦU TƯ TRUNG HẠN VỐN NƯỚC NGOÀI (VỐN VAY ODA VÀ VỐN VAY ƯU ĐÃI CỦA CÁC NHÀ TÀI TRỢ NƯỚC NGOÀI 
ĐƯA VÀO CÂN ĐỐI NGÂN SÁCH TRUNG ƯƠNG) GIAI ĐOẠN TỪ NĂM (N</t>
    </r>
    <r>
      <rPr>
        <b/>
        <vertAlign val="superscript"/>
        <sz val="15"/>
        <rFont val="Times New Roman"/>
        <family val="1"/>
      </rPr>
      <t>(1)</t>
    </r>
    <r>
      <rPr>
        <b/>
        <sz val="15"/>
        <rFont val="Times New Roman"/>
        <family val="1"/>
      </rPr>
      <t xml:space="preserve">-5) ĐẾN NĂM (N-1) </t>
    </r>
  </si>
  <si>
    <r>
      <t>CHI TIẾT DỰ KIẾN KẾ HOẠCH ĐẦU TƯ TRUNG HẠN VỐN NƯỚC NGOÀI (VỐN VAY ODA VÀ VỐN VAY ƯU ĐÃI CỦA CÁC NHÀ TÀI TRỢ NƯỚC NGOÀI
 ĐƯA VÀO CÂN ĐỐI NGÂN SÁCH TRUNG ƯƠNG) GIAI ĐOẠN TỪ NĂM N</t>
    </r>
    <r>
      <rPr>
        <b/>
        <vertAlign val="superscript"/>
        <sz val="16"/>
        <rFont val="Times New Roman"/>
        <family val="1"/>
      </rPr>
      <t>(1)</t>
    </r>
    <r>
      <rPr>
        <b/>
        <sz val="16"/>
        <rFont val="Times New Roman"/>
        <family val="1"/>
      </rPr>
      <t xml:space="preserve"> ĐẾN NĂM (N+4) </t>
    </r>
  </si>
  <si>
    <t>Dự án hoàn thành và bàn giao đưa vào sử dụng đến ngày 31 tháng 12 năm (N-1)</t>
  </si>
  <si>
    <t>Dự án chuyển tiếp từ giai đoạn từ năm (N-5) đến năm (N-1) sang giai đoạn từ năm N đến năm (N+4)</t>
  </si>
  <si>
    <t>c)</t>
  </si>
  <si>
    <t>- Dự án giãn hoãn tiến độ thi công và chuyển đổi hình thức đầu tư trong giai đoạn từ năm N - đến năm (N+4)</t>
  </si>
  <si>
    <t>NGÀNH, LĨNH VỰC/ CHƯƠNG TRÌNH …</t>
  </si>
  <si>
    <t>Lũy kế vốn bố trí từ khởi công đến hết năm (N-1)</t>
  </si>
  <si>
    <t>(Báo cáo giữa kỳ tính đến hết ngày 30/6 năm (N+2)/ Báo cáo cuối kỳ tính đến hết ngày 31/01 năm N+5)</t>
  </si>
  <si>
    <r>
      <t>TỔNG HỢP TÌNH HÌNH THỰC HIỆN KẾ HOẠCH ĐẦU TƯ CÔNG TRUNG HẠN GIAI ĐOẠN TỪ NĂM N</t>
    </r>
    <r>
      <rPr>
        <b/>
        <vertAlign val="superscript"/>
        <sz val="18"/>
        <color indexed="8"/>
        <rFont val="Times New Roman"/>
        <family val="1"/>
      </rPr>
      <t>(1)</t>
    </r>
    <r>
      <rPr>
        <b/>
        <sz val="18"/>
        <color indexed="8"/>
        <rFont val="Times New Roman"/>
        <family val="1"/>
      </rPr>
      <t xml:space="preserve"> ĐẾN NĂM (N+4) CỦA CÁC ĐỊA PHƯƠNG</t>
    </r>
  </si>
  <si>
    <t>Biểu mẫu số 27</t>
  </si>
  <si>
    <t>Biểu mẫu số 28</t>
  </si>
  <si>
    <t>Biểu mẫu số 29</t>
  </si>
  <si>
    <t>Biểu mẫu số 32</t>
  </si>
  <si>
    <t>Biểu mẫu số 33</t>
  </si>
  <si>
    <t>Ngày kết thúc Hiệp định</t>
  </si>
  <si>
    <t>VỐN NƯỚC NGOÀI GIẢI NGÂN THEO CƠ CHẾ TÀI CHÍNH TRONG NƯỚC</t>
  </si>
  <si>
    <t>Phân loại như phần A</t>
  </si>
  <si>
    <t>VỐN NƯỚC NGOÀI KHÔNG GIẢI NGÂN THEO CƠ CHẾ TÀI CHÍNH TRONG NƯỚC</t>
  </si>
  <si>
    <t>Lũy kế vốn giải ngân từ khởi công đến hết năm (N-1)</t>
  </si>
  <si>
    <t>Trong đó: đưa vào cân đối NSTW</t>
  </si>
  <si>
    <t>(Ban hành kèm theo Thông tư số 03/2017/TT-BKHĐT ngày 25 tháng 4 năm 2017 của Bộ Kế hoạch và Đầu tư)</t>
  </si>
  <si>
    <t>CHI TIẾT DỰ KIẾN KẾ HOẠCH ĐẦU TƯ TRUNG HẠN 5 NĂM GIAI ĐOẠN 2021 - 2025 VỐN NSĐP</t>
  </si>
  <si>
    <t>Lũy kế vốn bố trí từ khởi công đến hết năm 2020</t>
  </si>
  <si>
    <t xml:space="preserve">Giai đoạn 2021-2025 </t>
  </si>
  <si>
    <t xml:space="preserve">Nhu cầu đầu tư 5 năm giai đoạn 2021-2025 </t>
  </si>
  <si>
    <t xml:space="preserve">Dự kiến kế hoạch 5 năm giai đoạn 2021-2025 </t>
  </si>
  <si>
    <t>Trong đó: vốn NSĐP</t>
  </si>
  <si>
    <t>Thanh toán nợ XDCB</t>
  </si>
  <si>
    <t xml:space="preserve">Thành phố Điện Biên Phủ </t>
  </si>
  <si>
    <t>Dự án chuyển tiếp từ giai đoạn 2016-2020 sang giai đoạn 2021-2025</t>
  </si>
  <si>
    <t>Dự án chuyển tiếp sang giai đoạn 2021-2025</t>
  </si>
  <si>
    <t>Trụ sở làm việc Ban quản lý dự án các công trình Nông nghiệp và Phát triển nông thôn Điện Biên</t>
  </si>
  <si>
    <t>1)</t>
  </si>
  <si>
    <t>2)</t>
  </si>
  <si>
    <t>Dự án khởi công mới trong giai đoạn 2021-2025</t>
  </si>
  <si>
    <t>- Dự án hoàn thành và bàn giao đưa vào sử dụng giai đoạn 2021-2025</t>
  </si>
  <si>
    <t>Huyện Điện Biên</t>
  </si>
  <si>
    <t>Huyện Tuần Giáo</t>
  </si>
  <si>
    <t>Trạm y tế Phình Sáng</t>
  </si>
  <si>
    <t>1070/QĐ-UBND 29/10/2019</t>
  </si>
  <si>
    <t>Huyện Điện Biên Đông</t>
  </si>
  <si>
    <t>Huyện Mường Ảng</t>
  </si>
  <si>
    <t>Đường Km30 QL279 - Ngối Cáy (kiên cố hóa mặt đường 5,5km)</t>
  </si>
  <si>
    <t>Nâng cấp trường PTDTBT THCS Leng Su Sìn xã Leng Su Sìn</t>
  </si>
  <si>
    <t>Huyện Mường Nhé</t>
  </si>
  <si>
    <t>Huyện Mường Chà</t>
  </si>
  <si>
    <t>Huyện Tủa Chùa</t>
  </si>
  <si>
    <t>VIII</t>
  </si>
  <si>
    <t>IX</t>
  </si>
  <si>
    <t>Huyện Nậm Pồ</t>
  </si>
  <si>
    <t>Trường tiểu học trung tâm huyện Nậm Pồ</t>
  </si>
  <si>
    <t>Trường Trung học cơ sở huyện Nậm Pồ</t>
  </si>
  <si>
    <t>X</t>
  </si>
  <si>
    <t>Thị xã Mường Lay</t>
  </si>
  <si>
    <t>Nghĩa trang nhân dân thị xã Mường Lay</t>
  </si>
  <si>
    <t>XI</t>
  </si>
  <si>
    <t>Nhà làm việc câu lưu phòng quản lý xuất nhập cảnh</t>
  </si>
  <si>
    <t>XII</t>
  </si>
  <si>
    <t xml:space="preserve">Đầu tư thiết bị nâng cao năng lực Chi cục Tiêu chuẩn Đo lường Chất lượng Điện Biên </t>
  </si>
  <si>
    <t>Xây dựng trụ sở Trung Tâm Kỹ Thuật Tiêu chuẩn Đo lường Chất lượng</t>
  </si>
  <si>
    <t>Đầu tư thiết bị Trung tâm kỹ thuật tiêu chuẩn đo luờng chất luợng</t>
  </si>
  <si>
    <t>XIII</t>
  </si>
  <si>
    <t>Trường THPT Lương Thế Vinh</t>
  </si>
  <si>
    <t xml:space="preserve"> XD Phòng học và Hội trường Trường CĐ Sư phạm</t>
  </si>
  <si>
    <t>Nhà Đa năng và các hạng mục phụ trợ trường THPT Mường Ảng</t>
  </si>
  <si>
    <t>Bổ sung cơ sở vật chất trường THPT Thanh Nưa huyện Điện Biên</t>
  </si>
  <si>
    <t>Trụ sở làm việc Trung tâm kiểm định chất lượng xây dựng tỉnh Điện Biên</t>
  </si>
  <si>
    <t>Cải tạo, sửa chữa công trình Tượng đài chiến thắng Điện Biên Phủ</t>
  </si>
  <si>
    <t>Trường phổ thông DTNT THPT huyện Nậm Pồ</t>
  </si>
  <si>
    <t>Nâng cấp, sửa chữa CSVC, bổ sung trang trang thiết Trung tâm chữa bệnh - Giáo dục - LĐXH tỉnh</t>
  </si>
  <si>
    <t>911/QĐ-UBND 04/10/2017</t>
  </si>
  <si>
    <t>1115/QĐ-UBND 30/10/2019</t>
  </si>
  <si>
    <t>567/QĐ-UBND 17/7/2018</t>
  </si>
  <si>
    <t xml:space="preserve">1405/QĐ-UBND ngày 31/10/2016; 703/QĐ-UBND ngày 22/8/2018 </t>
  </si>
  <si>
    <t>760/QĐ-UBND 08/8/2019</t>
  </si>
  <si>
    <t>881/QĐ-UBND 18/9/2019</t>
  </si>
  <si>
    <t>1604/QĐ-UBND 30/10/2017; 1032/QĐ-UBND 24/10/2019</t>
  </si>
  <si>
    <t>Sửa chữa TTYT huyện Tuần Giáo</t>
  </si>
  <si>
    <t>Sửa chữa TTYT huyện Tủa Chùa</t>
  </si>
  <si>
    <t>Nâng cấp, sửa chữa trạm y tế xã Mường Mơn huyện Mường Chà</t>
  </si>
  <si>
    <t>Nâng cấp, sửa chữa 3 trạm y tế xã Mường Pồn, Nà Nhạn, Pom Lót huyện Điện Biên</t>
  </si>
  <si>
    <t>Nâng cấp, sửa chữa 4 trạm y tế xã Chiềng Sinh, Nà Sáy, Quài Nưa, Ta Ma huyện Tuần Giáo</t>
  </si>
  <si>
    <t>Nâng cấp, sửa chữa 3 trạm y tế xã Xa Dung, Pú Hồng, Noong U huyện Điện Biên Đông</t>
  </si>
  <si>
    <t>Nâng cấp, sửa chữa trạm y tế xã Xá Nhè huyện Tủa Chùa</t>
  </si>
  <si>
    <t>Nâng cấp, sửa chữa 4 trạm y tế xã Ngối Cáy, Ẳng Nưa, Mường Đăng, Mường Lạn huyện Mường Ảng</t>
  </si>
  <si>
    <t>Các hạng mục phụ trợ trường THCS và THPT Quài Tở</t>
  </si>
  <si>
    <t>Bổ sung cơ sở vật chất trường PTDTNT THPT huyện Điện Biên</t>
  </si>
  <si>
    <t>Bổ sung cơ sở vật chất trường PTDTNT THPT huyện Tủa Chùa</t>
  </si>
  <si>
    <t>Bổ sung cơ sở vật chất trường PTDTNT THPT huyện Điện Biên Đông</t>
  </si>
  <si>
    <t>Bổ sung cơ sở vật chất trường THCS THPT Quyết Tiến, huyện Tủa Chùa</t>
  </si>
  <si>
    <t>Bổ sung cơ sở vật chất trường THCS THPT Quài Tở, huyện Tuần Giáo</t>
  </si>
  <si>
    <t>Bổ sung cơ sở vật chất trường THPT Nà Tấu, huyện Điện Biên</t>
  </si>
  <si>
    <t>Đầu tư trang thiết bị Trung tâm kiểm định chất lượng xây dựng tỉnh Điện Biên</t>
  </si>
  <si>
    <t>Duy tu sửa chữa tháp an ten truyền hình cao 125m</t>
  </si>
  <si>
    <t>Trường phổ thông DTBT THCS Tênh Phông</t>
  </si>
  <si>
    <t>Trường phổ thông DTBT THCS Tả Phìn</t>
  </si>
  <si>
    <t>Trường THCS và THPT Quyết tiến huyện Tủa Chùa</t>
  </si>
  <si>
    <t>PTDTBT THCS Nậm Nhừ</t>
  </si>
  <si>
    <t>Dự án đường Chà Tở - Mường Tùng</t>
  </si>
  <si>
    <t>666/QĐ-UBND, 09/7/2019</t>
  </si>
  <si>
    <t>499/QĐ-UBND, 04/6/2019</t>
  </si>
  <si>
    <t xml:space="preserve"> Đường Km45 (Na pheo- Si Pa Phìn) đi Nà Hỳ</t>
  </si>
  <si>
    <t>Thủy lợi Nậm Pố xã Nà Hỳ, huyện Mường Nhé</t>
  </si>
  <si>
    <t>936a/QĐ-UBND 20/9/2011; 1099/QĐ-UBND ngày 29/10/2015</t>
  </si>
  <si>
    <t>Bổ sung cơ sở vật chất trường THPT Mường Luân, huyện Điện Biên Đông</t>
  </si>
  <si>
    <t xml:space="preserve"> Trường Mầm non xã Lao Xả Phình</t>
  </si>
  <si>
    <t>993/QĐ-UBND 30/10/2018</t>
  </si>
  <si>
    <t>Dự án chuyển tiếp sang 2021-2025</t>
  </si>
  <si>
    <t>Khởi công mới 2021-2025</t>
  </si>
  <si>
    <t>Hồ chứa nước Ẳng Cang</t>
  </si>
  <si>
    <t>Dự kiến kế hoạch năm 2021</t>
  </si>
  <si>
    <t>Trường Tiểu học số 1 Pá Khoang</t>
  </si>
  <si>
    <t>Trong đó: vốn NSTW</t>
  </si>
  <si>
    <t>Dự án hoàn thành và bàn giao đưa vào sử dụng đến ngày 31 tháng 12 năm 2020</t>
  </si>
  <si>
    <t>Đường nội thị trục 27m và khu tái định cư thị trấn Mường Ảng GĐI, huyện Mường Ảng</t>
  </si>
  <si>
    <t>Đường nội thị giai đoạn I Trục 42m huyện Mường Ảng</t>
  </si>
  <si>
    <t>838-23/10/2013</t>
  </si>
  <si>
    <t>1353/QĐ-UBND, 28/10/2016</t>
  </si>
  <si>
    <t>288/QĐ-UBND 1/4/11</t>
  </si>
  <si>
    <t>702/QĐ-UBND 27/7/2011;413/QĐ-UBND, 04/6/2014</t>
  </si>
  <si>
    <t>DA Nhà máy nước TT huyện Mường Ảng và TT huyện Nậm Pồ</t>
  </si>
  <si>
    <t>San ủi mặt bằng, đường nội thị trung tâm huyện lỵ Nậm Pồ</t>
  </si>
  <si>
    <t>Đầu tư xây dựng công trình đường Quảng Lâm - Huổi Lụ - Pá Mỳ.</t>
  </si>
  <si>
    <t>402/QĐ-UBND
30/3/2016</t>
  </si>
  <si>
    <t>1340/QĐ-UBND 28/10/2016; 357/QĐ-UBND 24/4/2018</t>
  </si>
  <si>
    <t>Đường liên huyện Hua Ná - Pá Liếng (xã Ẳng Cang, H. Mường Ảng) đi Lọng Khẩu Cắm (xã Mường Phăng, H. Điện Biên).</t>
  </si>
  <si>
    <t>Dự án Bảo vệ và phát triển rừng bền vững tỉnh Điện Biên giai đoạn 2021-2025</t>
  </si>
  <si>
    <t>Dự án đầu tư nâng cao năng lực phòng cháy, chữa cháy rừng tỉnh Điện Biên giai đoạn 2016-2020</t>
  </si>
  <si>
    <t>1116/QĐ-UBND ngày 30/10/2017</t>
  </si>
  <si>
    <t>1343/QĐ-UBND 9/11/2010; 1114/QĐ-UBND 30/10/2017</t>
  </si>
  <si>
    <t>Dự án Bảo tàng chiến thắng Điện Biên Phủ - Giai đoạn II</t>
  </si>
  <si>
    <t>Khoanh vùng bảo vệ, cắm mốc, giải phóng mặt bằng, cấp Giấy chứng nhận quyền sử dụng đất các điểm di tích thuộc Di tích Chiến trường Điện Biên Phủ</t>
  </si>
  <si>
    <t>Kè bảo vệ khu dân cư, đất sản xuất và công trình công cộng suối Nậm Cọ, huyện Điện Biên</t>
  </si>
  <si>
    <t>Đường ra biên giới Mường Nhà - Pha Lay - Mốc 130 kết hợp Kè bảo vệ chân Mốc 130, huyện Điện Biên</t>
  </si>
  <si>
    <t>1260/QĐ-UBND ngày 12/10/2016</t>
  </si>
  <si>
    <t>01-04/1/2010; 1367-12/11/2010' 833-7/9/2013</t>
  </si>
  <si>
    <t>Xây dựng trụ sở làm việc công an thị trấn Mường Ảng</t>
  </si>
  <si>
    <t>Xây dựng trụ sở làm việc công an thị trấn Mường Chà</t>
  </si>
  <si>
    <t>Xây dựng trụ sở làm việc công an thị trấn Tủa Chùa</t>
  </si>
  <si>
    <t>394/QĐ-UBND  08/5/2017</t>
  </si>
  <si>
    <t xml:space="preserve">Cơ sở hạ tầng các khu bảo tồn tỉnh Điện Biên </t>
  </si>
  <si>
    <t>Nghĩa trang nhân dân huyện Mường Ảng</t>
  </si>
  <si>
    <t>Trường Mầm non Hoa Hồng</t>
  </si>
  <si>
    <t>Quốc Lộ 279 (Trạm khí tượng) đi trung tâm Pú Tửu xã Thanh Xương, huyện Điện Biên</t>
  </si>
  <si>
    <t>Sân vận động huyện Điện Biên</t>
  </si>
  <si>
    <t>933/QĐ-UBND ngày 29/9/2019; QĐ 443 ngày 15/5/2020</t>
  </si>
  <si>
    <t>Xây dựng trụ sở làm việc kết hợp trung tâm kỹ thuật sản xuất chương trình phát thanh truyền hình</t>
  </si>
  <si>
    <t>Dự án bảo tàng chiến thắng Điện Biên Phủ giai đoạn II tỉnh ĐB</t>
  </si>
  <si>
    <t>CHI TIẾT DỰ KIẾN KẾ HOẠCH ĐẦU TƯ TRUNG HẠN 5 NĂM GIAI ĐOẠN 2021 - 2025 VỐN TPCP</t>
  </si>
  <si>
    <t>Dự án Nâng cấp trang thiết bị y tế cho bệnh viện đa khoa tỉnh Điện Biên từ nguồn ODA của Chính phủ Hàn Quốc.</t>
  </si>
  <si>
    <t>6689/QĐ-BYT 02/11/2018
3826/QĐ-BYT 28/6/2019</t>
  </si>
  <si>
    <t>Dự án Đầu tư xây dựng đường Chà Cang - Nà Khoa - Nậm Pồ, huyện Nậm Pồ, tỉnh Điện Biên</t>
  </si>
  <si>
    <t>CÁC DỰ ÁN NGÀNH GIAO THÔNG</t>
  </si>
  <si>
    <t>- Dự án hoàn thành và bàn giao đưa vào sử dụng giai đoạn2021-2025</t>
  </si>
  <si>
    <t xml:space="preserve">Dự án cải tạo, nâng cấp đường hành lang biên giới đoạn QL.12 (Mường Lay) - QL.4H (Chà Cang) - Nà Khoa - Nà Hỳ - Cửa khẩu Nà Bủng/Lao Bu Chai, tỉnh Điện Biên </t>
  </si>
  <si>
    <t>Dự án Cải tạo, nâng cấp đường tỉnh ĐT.143 đoạn Noong Bua - Pu Nhi - Na Son, tỉnh Điện Biên</t>
  </si>
  <si>
    <t>Dự án Cải tạo, nâng cấp đường tỉnh ĐT.144B: Huổi Lèng - Hừa Ngài - Nậm Nèn,  tỉnh Điện Biên</t>
  </si>
  <si>
    <t>Dự án Đường Na Sang Km146+200/QL12) - TT. xã Huổi Mí - Nậm Mức (Km452+300/QL6) - Thị trấn Tủa Chùa - Huổi Lóng, tỉnh Điện Biên (Phân đoạn TT. Xã Huổi Mí - Na Sang)</t>
  </si>
  <si>
    <t>THỦY LỢI</t>
  </si>
  <si>
    <t>NGÀNH GIÁO DỤC &amp; ĐÀO TẠO</t>
  </si>
  <si>
    <t>Dự án hoàn thành và bàn giao đưa vào sử dụng giai đoạn2021-2025</t>
  </si>
  <si>
    <t>TÁI ĐỊNH CƯ THỦY ĐIỆN SƠN LA</t>
  </si>
  <si>
    <t>Dự án chuyển tiếp từ giai đoạn từ năm 2016-2020 sang giai đoạn 2021-2025</t>
  </si>
  <si>
    <t>Dự án di dân tái định cư thủy điện Sơn La, tỉnh Điện Biên</t>
  </si>
  <si>
    <t>Đề án ổn định dân cư, phát triển kinh tế xã hội vùng tái định cư thủy điện Sơn La</t>
  </si>
  <si>
    <t>Nâng cấp các tuyến đường nội thị thị trấn Tủa Chùa, huyện Tủa Chùa</t>
  </si>
  <si>
    <t xml:space="preserve"> Nhà bếp, ăn và các hạng mục phụ trợ Trường Cao đẳng nghề Điện Biên </t>
  </si>
  <si>
    <t>Dự án cải tạo, nâng cấp đường tỉnh ĐT.146: Búng Lao - Mường Lạn - Xa Dung - Na Son, tỉnh Điện Biên</t>
  </si>
  <si>
    <t>Xây dựng hạ tầng kỹ thuật chính quyền điện tử tỉnh Điện Biên</t>
  </si>
  <si>
    <t>835/QĐ-UBND  10/9/2012; 1102/QĐ-UBND 01/9/2016; 876/QĐ 17/9/2019</t>
  </si>
  <si>
    <t>Chương trình đô thị miền núi phía Bắc - thành phố Điện Biên Phủ</t>
  </si>
  <si>
    <t>Dự án Cấp điện nông thôn từ lưới điện quốc gia tỉnh Điện Biên</t>
  </si>
  <si>
    <t>Dự án phát triển nông thôn thích ứng với thiên tai (Vốn JICA)</t>
  </si>
  <si>
    <t>Dự án đầu tư năng cấp trang thiết bị cho Bệnh viện đa khoa tỉnh từ nguồn ODA của chính phủ Hàn Quốc</t>
  </si>
  <si>
    <t>189/QĐ-TTg ngày 25/01/2014; 370/QĐ-BXD ngày 16/4/2014</t>
  </si>
  <si>
    <t>802/QĐ-UBND ngày 22/10/2014; 660/QĐ-UBND ngày 08/8/2018; 1740/QĐ-TTg ngày 13/12/2019</t>
  </si>
  <si>
    <t>Dự án Nâng cấp đường cứu hộ, cứu nạn Nà Hỳ - Nà Bủng, huyện Mường Nhé (nay là huyện Nậm Pồ), tỉnh Điện Biên</t>
  </si>
  <si>
    <t>Quyết định 322/QĐ-UBND ngày 15/4/2011</t>
  </si>
  <si>
    <t xml:space="preserve">Dự án Bảo vệ và phát triển rừng đến năm 2020 trên địa bàn các huyện, thị xã, thành phố, tỉnh Điện Biên </t>
  </si>
  <si>
    <t>Dự án sắp xếp, ổn định dân di cư tự do bản Huổi Cắn, xã Mường Toong, huyện Mường Nhé</t>
  </si>
  <si>
    <t>Thành phố Điện Biên Phủ</t>
  </si>
  <si>
    <t>Dự án khởi công mới giai đoạn 2021-2025</t>
  </si>
  <si>
    <t>Trường Mầm non Thanh Bình và Trường mầm non Nam Thanh</t>
  </si>
  <si>
    <t>Trường Mầm non số 2 xã Nà Nhạn</t>
  </si>
  <si>
    <t>Trường Mầm non xã Mường Phăng</t>
  </si>
  <si>
    <t>Trường Mầm non số 2 xã Pá Khoang</t>
  </si>
  <si>
    <t>Trường Mầm non Thanh Minh</t>
  </si>
  <si>
    <t>Trường Mầm non số 1 xã Pá Khoang</t>
  </si>
  <si>
    <t>Trường tiểu học Số  1 Nà Nhạn</t>
  </si>
  <si>
    <t>Trường tiểu học Mường Phăng</t>
  </si>
  <si>
    <t>Trường THCS Nà Tấu và Trường THCS Thanh trường</t>
  </si>
  <si>
    <t>Trường tiểu học Hà Nội Điện Phủ và trường tiểu học Noong Bua</t>
  </si>
  <si>
    <t xml:space="preserve">Trường tiểu học Tà cáng và Trường tiểu học số 2 Nà Tấu </t>
  </si>
  <si>
    <t xml:space="preserve">Trường tiểu học xã Mường Phăng và trường tiểu học Võ Nguyên Giáp </t>
  </si>
  <si>
    <t xml:space="preserve"> Trường tiểu học Tô Vĩnh Diện và Trường Tiểu học Bế Văn Đàn</t>
  </si>
  <si>
    <t xml:space="preserve">Trường tiểu  học Số 2 Nà Nhạn </t>
  </si>
  <si>
    <t>Trường THCS Thanh Bình</t>
  </si>
  <si>
    <t>Trường THCS Thanh Minh</t>
  </si>
  <si>
    <t xml:space="preserve">Trường THCS Him lam </t>
  </si>
  <si>
    <t>Trường THCS Tân Bình</t>
  </si>
  <si>
    <t>Trường THCS Mường Thanh và Trường THCS Nam Thanh</t>
  </si>
  <si>
    <t>Trường THCS Trần Can</t>
  </si>
  <si>
    <t>Trường Mầm non Noong Hẹt</t>
  </si>
  <si>
    <t>Trường Mầm non xã Mường Pồn</t>
  </si>
  <si>
    <t>Trường Mầm non số 2 xã Mường Pồn</t>
  </si>
  <si>
    <t>Trường Mầm non xã Mường Lói</t>
  </si>
  <si>
    <t>Trường Mầm non Noong Luống</t>
  </si>
  <si>
    <t>Trường Mầm non xã Mường Nhà</t>
  </si>
  <si>
    <t xml:space="preserve">Trường Mầm non xã Thanh Luông </t>
  </si>
  <si>
    <t>Trường Mầm non xã Pa Thơm</t>
  </si>
  <si>
    <t>Trường Mầm non xã Thanh Chăn</t>
  </si>
  <si>
    <t>Trường Mầm non xã Núa Ngam</t>
  </si>
  <si>
    <t>Trường Mầm non xã Thanh Yên</t>
  </si>
  <si>
    <t>Trường Mầm non xã Hẹ Muông</t>
  </si>
  <si>
    <t xml:space="preserve">Trường Mầm non Thanh An </t>
  </si>
  <si>
    <t>Trường Mầm non Thanh Hưng</t>
  </si>
  <si>
    <t>Trường Mầm non xã Na Ư</t>
  </si>
  <si>
    <t>Trường Mầm non số 1 xã Na Tông</t>
  </si>
  <si>
    <t>Trường Mầm non  xã Pom Lót</t>
  </si>
  <si>
    <t>Trường PTDTBT TH xã mường lói</t>
  </si>
  <si>
    <t>Trường PTDTBT TH số 1 xã Na Tông</t>
  </si>
  <si>
    <t>Trường PTDTBT TH số 2 xã Na Tông</t>
  </si>
  <si>
    <t>Trường Tiểu học Yên Cang xã Sam Mứn</t>
  </si>
  <si>
    <t>Trường Tiểu học số 1 xã Thanh Yên</t>
  </si>
  <si>
    <t>Trường PTDTBT TH số 1 xã Mường Nhà</t>
  </si>
  <si>
    <t>Trường Tiểu học Pu Lau</t>
  </si>
  <si>
    <t>Trường Tiểu học Thanh Luông</t>
  </si>
  <si>
    <t>Trường Tiểu học Noong Hẹt</t>
  </si>
  <si>
    <t>Trường Tiểu học xã Pom Lót</t>
  </si>
  <si>
    <t>Trường PTDTBTTH xã Mường Pồn</t>
  </si>
  <si>
    <t>Trường Tiểu học số 1 thanh xương</t>
  </si>
  <si>
    <t>Trường Tiểu học xã Thanh An</t>
  </si>
  <si>
    <t>Trường Tiểu học xã Thanh Hưng</t>
  </si>
  <si>
    <t>Trường Tiểu học số 2 Thanh Xương</t>
  </si>
  <si>
    <t>Trường PTDTBT TH xã Phu Luông</t>
  </si>
  <si>
    <t>Trường THCS xã Thanh Chăn</t>
  </si>
  <si>
    <t>Trường THCS xã Thanh Luông</t>
  </si>
  <si>
    <t>Trường TH&amp;THCS xã Pa Thơm</t>
  </si>
  <si>
    <t>Trường THCS Thanh Hưng</t>
  </si>
  <si>
    <t>Trường THCS Noong Luống</t>
  </si>
  <si>
    <t>Trường THCS xã Thanh Nưa</t>
  </si>
  <si>
    <t>Trường THCS xã Mường Pồn</t>
  </si>
  <si>
    <t>Đầu tư bổ sung tăng cường csvc các trường Tiểu học trên địa bàn huyện Điện Biên</t>
  </si>
  <si>
    <t>Đầu tư bổ sung tăng cường csvc các trường THCS trên địa bàn huyện Điện Biên</t>
  </si>
  <si>
    <t>Trường MN Chiềng Sơ</t>
  </si>
  <si>
    <t>Trường MN Pú Hồng</t>
  </si>
  <si>
    <t>Trường MN Sư Lư</t>
  </si>
  <si>
    <t>Trường MN Sa Dung</t>
  </si>
  <si>
    <t>Trường MN Keo Lôm</t>
  </si>
  <si>
    <t>Trường MN Háng Trợ</t>
  </si>
  <si>
    <t>Trường MN Thị trấn</t>
  </si>
  <si>
    <t>Trường MN Tìa Dình</t>
  </si>
  <si>
    <t>Trường MN Nong U</t>
  </si>
  <si>
    <t>Trường MN Ban Mai</t>
  </si>
  <si>
    <t>Trường MN Luân Giói</t>
  </si>
  <si>
    <t>Trường MN Suối Lư</t>
  </si>
  <si>
    <t>Trường MN Pá Vạt</t>
  </si>
  <si>
    <t>Trường MN Phình Giàng</t>
  </si>
  <si>
    <t>Trường MN Pu Nhi</t>
  </si>
  <si>
    <t>Trường MN Sao Mai</t>
  </si>
  <si>
    <t>Trường MN Phì Nhừ</t>
  </si>
  <si>
    <t>Trường  MN Hoa Ban</t>
  </si>
  <si>
    <t>Xây dựng nhà lớp học, phòng chuyên môn Trường  PTDTBT TH Quang Trung, Mường Tỉnh</t>
  </si>
  <si>
    <t>Xây dựng nhà lớp học, phòng chuyên môn Trường  PTDTBT TH Pú Hồng</t>
  </si>
  <si>
    <t>Trường  PTDTBT TH  Xam Măn , TH Keo Lôm</t>
  </si>
  <si>
    <t>Trường  PTDTBT TH  Phình Giàng</t>
  </si>
  <si>
    <t xml:space="preserve"> Xây dựng nhà lớp học, phòng chuyên môn Trường  PTDTBT TH Pu Nhi</t>
  </si>
  <si>
    <t xml:space="preserve"> Xây dựng nhà lớp học, phòng chuyên môn Trường  PTDTBT TH Phì Nhừ, Chua Ta, Suối lư</t>
  </si>
  <si>
    <t xml:space="preserve"> Xây dựng nhà lớp học, phòng chuyên môn Trường  PTDTBT TH Tân Lập</t>
  </si>
  <si>
    <t xml:space="preserve"> Xây dựng nhà lớp học, phòng chuyên môn Trường TH Nong U, TH Tà Té</t>
  </si>
  <si>
    <t>Xây dựng phòng chuyên môn Trường  PTDTBT TH Chiềng Sơ</t>
  </si>
  <si>
    <t xml:space="preserve"> Xây dựng phòng chuyên môn Trường TH Pá Vạt, TH Mường Luân</t>
  </si>
  <si>
    <t xml:space="preserve"> Xây dựng phòng chuyên môn Trường TH Na Phát, Sư lư</t>
  </si>
  <si>
    <t xml:space="preserve"> Xây dựng phòng chuyên môn Trường TH Thị trấn</t>
  </si>
  <si>
    <t xml:space="preserve"> Xây dựng phòng chuyên môn Trường TH Tìa Dình</t>
  </si>
  <si>
    <t xml:space="preserve"> Xây dựng phòng chuyên môn Trường TH Na Ngua, TH Luân Giói</t>
  </si>
  <si>
    <t>Xây dựng nhà lớp học, phòng chuyên mônTrường PTDTBT THCS Phình Giàng</t>
  </si>
  <si>
    <t xml:space="preserve"> Xây dựng nhà lớp học, phòng chuyên mônTrường PTDTBT THCS Phì Nhừ, Suối Lư</t>
  </si>
  <si>
    <t xml:space="preserve">  Xây dựng nhà lớp học, phòng chuyên môn Trường PTDTBT THCS Chiềng Sơ</t>
  </si>
  <si>
    <t>Xây dựng nhà lớp học, phòng chuyên môn Trường THCS Luân Giói</t>
  </si>
  <si>
    <t>Xây dựng nhà lớp học, phòng chuyên môn Trường PTDTBT THCS Na Son</t>
  </si>
  <si>
    <t>Xây dựng nhà lớp học, phòng chuyên môn Trường PTDTBT THCS Tân Lập</t>
  </si>
  <si>
    <t>Xây dựng nhà lớp học, phòng chuyên môn Trường PTDTBT THCS Tìa DÌnh</t>
  </si>
  <si>
    <t>Xây dựng nhà lớp học, phòng chuyên môn Trường PTDTBT THCS Keo Lôm</t>
  </si>
  <si>
    <t>Xây dựng nhà lớp học, phòng chuyên môn Trường PTDTBT THCS Pu Nhi</t>
  </si>
  <si>
    <t>Xây dựng nhà lớp học, phòng chuyên môn Trường THCS Mường Luân</t>
  </si>
  <si>
    <t>Xây dựng nhà lớp học, phòng chuyên môn Trường PTDTBT THCS Sa Dung</t>
  </si>
  <si>
    <t>Xây dựng nhà lớp học, phòng chuyên môn Trường THCS Thị trấn</t>
  </si>
  <si>
    <t>Xây dựng  phòng chuyên môn Trường PTDTBT THCS Pú Hồng</t>
  </si>
  <si>
    <t>Xây dựng  phòng chuyên môn Trường THCS Nong U</t>
  </si>
  <si>
    <t>Kiên cố hóa Trường Mầm non bản Lé xã Lay Nưa</t>
  </si>
  <si>
    <t>Kiên cố hóa Trường tiểu học Lay Nưa xã Lay Nưa</t>
  </si>
  <si>
    <t>Kiên cố hóa Trường THCS Lay Nưa thị xã Mường Lay</t>
  </si>
  <si>
    <t>Bổ sung tăng cường cơ sở vật chất các trường tiểu học</t>
  </si>
  <si>
    <t>Trường MN Huổi Lèng, xã
Huổi Lèng</t>
  </si>
  <si>
    <t>Trường MN Hừa Ngài, xã Hừa
Ngài</t>
  </si>
  <si>
    <t>Trường MN Mường Tùng, xã
Mường Tùng</t>
  </si>
  <si>
    <t>Trường MN Nậm Nèn, xã Nậm
Nèn</t>
  </si>
  <si>
    <t>Trường MN số 1 Mường Mươn, xã Mường Mươn</t>
  </si>
  <si>
    <t>Trường MN số 1 Na Sang, xã Na Sang</t>
  </si>
  <si>
    <t>Trường PTDT BT Tiểu học Ma Thì Hồ, xã Ma Thì Hồ</t>
  </si>
  <si>
    <t>Trường Tiểu học Sa Lông, xã
Sa Lông</t>
  </si>
  <si>
    <t>Trường PTDTBT Tiểu học Hừa Ngài, xã Hừa Ngài</t>
  </si>
  <si>
    <t>Trường Tiểu học Nậm Nèn, xã Nậm Nèn</t>
  </si>
  <si>
    <t>Trường PTDTBT THCS Sa Lông, xã Sa Lông</t>
  </si>
  <si>
    <t>Trường Tiểu học và THCS Mường Tùng, xã Mường Tùng</t>
  </si>
  <si>
    <t>Trường PTDTBT THCS Huổi Mí, xã Huổi Mí</t>
  </si>
  <si>
    <t>Trường PTDTBT Tiểu học và THCS Sá Tổng, xã Sá Tổng</t>
  </si>
  <si>
    <t>Trường MN Thị trấn Mường Chà</t>
  </si>
  <si>
    <t>Trường MN Sa Lông, xã Sa Lông</t>
  </si>
  <si>
    <t>Trường MN Sá Tổng, xã Sá Tổng</t>
  </si>
  <si>
    <t>Trường MN Huổi Mí, xã Huổi Mí</t>
  </si>
  <si>
    <t>Trường MN số 2 Mường Mươn, xã Mường Mươn</t>
  </si>
  <si>
    <t>Trường MN số 2 Na Sang, xã Na Sang</t>
  </si>
  <si>
    <t>Trường PTDTBT Tiểu học Huổi Lèng, xã Huổi Lèng</t>
  </si>
  <si>
    <t>Trường PTDTBT Tiểu học Nậm He, xã Mường Tùng</t>
  </si>
  <si>
    <t>Trường PTDTBT Tiểu học số 2 Sá Tổng, xã Sá Tổng</t>
  </si>
  <si>
    <t>Trường PTDTBT Tiểu học Huổi Mí, xã Huổi Mí</t>
  </si>
  <si>
    <t>Trường TH số 1 Mường Mươn, xã Mường Mươn</t>
  </si>
  <si>
    <t>Trường TH số 2 Mường Mươn, xã Mường Mươn</t>
  </si>
  <si>
    <t>Trường TH số 1 Na Sang, xã Na Sang</t>
  </si>
  <si>
    <t>Trường TH số 2 Na Sang, xã Na Sang</t>
  </si>
  <si>
    <t>Trường PTDTBT THCS Huổi Lèng, xã Huổi Lèng</t>
  </si>
  <si>
    <t>Trường PTDT BT THCS Ma Thì Hồ, xã Ma Thì Hồ</t>
  </si>
  <si>
    <t>Trường PTDTBT THCS Hừa Ngài, xã Hừa Ngài</t>
  </si>
  <si>
    <t>Trường PTDTBT THCS Na Sang, xã Na Sang</t>
  </si>
  <si>
    <t>Trường THCS Mường Mươn, xã Mường Mươn</t>
  </si>
  <si>
    <t>Trường THCS Nậm Nèn, xã Nậm Nèn</t>
  </si>
  <si>
    <t>Trường PTDTBT Tiểu học và THCS Mường Anh, xã Pa Ham</t>
  </si>
  <si>
    <t>Kiên cố hóa, bổ sung cở vật chất Trường Mầm non Sín Thầu và Trường Mầm non Quảng Lâm</t>
  </si>
  <si>
    <t>Kiên cố hóa, bổ sung cở vật chất Trường Mầm non Sen Thượng</t>
  </si>
  <si>
    <t>Kiên cố hóa, bổ sung cở vật chất Trường Mầm non Leng Su Sìn</t>
  </si>
  <si>
    <t>Kiên cố hóa, bổ sung cở vật chất Trường Mầm non Pá Mỳ</t>
  </si>
  <si>
    <t>Kiên cố hóa, bổ sung cở vật chất Trường Mầm non Chung Chải</t>
  </si>
  <si>
    <t>Kiên cố hóa, bổ sung cở vật chất Trường Mầm non Mường nhé</t>
  </si>
  <si>
    <t>Kiên cố hóa, bổ sung cở vật chất Trường Mầm non Nậm Vì</t>
  </si>
  <si>
    <t>Kiên cố hóa, bổ sung cở vật chất Trường Mầm non Mường Toong</t>
  </si>
  <si>
    <t>Kiên cố hóa, bổ sung cở vật chất Trường Mầm non Nậm Kè</t>
  </si>
  <si>
    <t>Kiên cố hóa, bổ sung cở vật chất Trường Mầm non Huổi Lếch</t>
  </si>
  <si>
    <t>Tiểu học</t>
  </si>
  <si>
    <t>Kiên cố hóa, bổ sung cở vật chất Trường Tiểu học Leng Su Sìn</t>
  </si>
  <si>
    <t xml:space="preserve">Kiên cố hóa, bổ sung cở vật chất Trường Tiểu học Chung Chải </t>
  </si>
  <si>
    <t>Kiên cố hóa, bổ sung cở vật chất Trường Tiểu học Trần Văn Thọ</t>
  </si>
  <si>
    <t>Kiên cố hóa, bổ sung cở vật chất Trường Tiểu học Nậm Pố</t>
  </si>
  <si>
    <t>Kiên cố hóa, bổ sung cở vật chất Trường Tiểu học Mường Toong số 1</t>
  </si>
  <si>
    <t>Kiên cố hóa, bổ sung cở vật chất Trường Tiểu học Nậm Kè số 1</t>
  </si>
  <si>
    <t>Kiên cố hóa, bổ sung cở vật chất Trường Tiểu học Nậm Kè Số 2</t>
  </si>
  <si>
    <t>Kiên cố hóa, bổ sung cở vật chất Trường Tiểu học Huổi Lếch</t>
  </si>
  <si>
    <t>Kiên cố hóa, bổ sung cở vật chất Trường Tiểu học Pá Mỳ</t>
  </si>
  <si>
    <t xml:space="preserve">Kiên cố hóa, bổ sung cở vật chất Trường Tiểu học Quảng Lâm số 1 </t>
  </si>
  <si>
    <t>Kiên cố hóa, bổ sung cở vật chất Trường Tiểu học Quảng Lâm Số 2</t>
  </si>
  <si>
    <t xml:space="preserve">Bổ sung cở vật chất Trường tiểu học Sín Thầu </t>
  </si>
  <si>
    <t xml:space="preserve">Bổ sung cở vật chất Trường tiểu học Sen Thượng </t>
  </si>
  <si>
    <t>Bổ sung cở vật chất Trường tiểu học Nậm Vì</t>
  </si>
  <si>
    <t>Trung học cơ sở</t>
  </si>
  <si>
    <t>Kiên cố hóa, bổ sung cở vật chất Trường THCS Sen Thượng</t>
  </si>
  <si>
    <t>Kiên cố hóa, bổ sung cở vật chất Trường THCS Leng Su Sìn</t>
  </si>
  <si>
    <t>Kiên cố hóa, bổ sung cở vật chất Trường THCS Mường Nhé</t>
  </si>
  <si>
    <t>Kiên cố hóa, bổ sung cở vật chất Trường THCS Chung Chải</t>
  </si>
  <si>
    <t>Kiên cố hóa, bổ sung cở vật chất Trường THCS Mường Toong</t>
  </si>
  <si>
    <t xml:space="preserve">Bổ sung cở vật chất Trường THCS Sín Thầu </t>
  </si>
  <si>
    <t>Bổ sung cở vật chất Trường THCS Nậm Vì</t>
  </si>
  <si>
    <t>Bổ sung cở vật chất Trường THCS Nậm Kè</t>
  </si>
  <si>
    <t>Bổ sung cở vật chất Trường THCS Huổi Lếch</t>
  </si>
  <si>
    <t>Bổ sung cở vật chất Trường THCS Pá Mỳ</t>
  </si>
  <si>
    <t>Bổ sung cở vật chất Trường THCS Quảng Lâm</t>
  </si>
  <si>
    <t>Trường Mầm non Nà Khoa</t>
  </si>
  <si>
    <t>Trường Mầm non Vàng Đán</t>
  </si>
  <si>
    <t>Trường Mầm non Si Pa Phìn.</t>
  </si>
  <si>
    <t>Trường Mầm non Phìn Hồ</t>
  </si>
  <si>
    <t>Trường Mầm non Chà Tở , Nậm Khăn</t>
  </si>
  <si>
    <t>Trường Mầm non Nậm Nhừ, Pa Tần</t>
  </si>
  <si>
    <t>Trường Mầm non Na Cô Sa</t>
  </si>
  <si>
    <t>Trường Mầm non Nà Hỳ, Nậm Tin, Nâm Chua</t>
  </si>
  <si>
    <t>Trường Mầm non Nà Bủng</t>
  </si>
  <si>
    <t>Trường PTDTBT TH Nà Khoa</t>
  </si>
  <si>
    <t>Trường PTDTBT TH Vàng Đán</t>
  </si>
  <si>
    <t>Trường  PTDTBT TH Tân Phong , Pa Tần</t>
  </si>
  <si>
    <t>Trường PTDTBT TH Phìn Hồ</t>
  </si>
  <si>
    <t>Trường Tiểu học - THCS Nậm Khăn</t>
  </si>
  <si>
    <t>Trường  PTDTBT TH Nậm Nhừ</t>
  </si>
  <si>
    <t>Trường PTDTBT TH Na Cô Sa</t>
  </si>
  <si>
    <t>Trường Tiểu học Nà Hỳ số 1, 2</t>
  </si>
  <si>
    <t>Trường Tiểu học nậm tin</t>
  </si>
  <si>
    <t>Trường Tiểu học Nà Bủng</t>
  </si>
  <si>
    <t>Trường PTDTBT TH Chà Nưa</t>
  </si>
  <si>
    <t>Trường Tiểu học Chà Cang</t>
  </si>
  <si>
    <t>Trường Tiểu học Si Pa Phìn</t>
  </si>
  <si>
    <t>Trường THCS Nà Khoa, Vàng Đán</t>
  </si>
  <si>
    <t>Trường THCS Tân Phong, Chà Cang</t>
  </si>
  <si>
    <t>Trường THCS Chà tở, Nậm Nhừ</t>
  </si>
  <si>
    <t xml:space="preserve">Trường THCS Na Cô Sa </t>
  </si>
  <si>
    <t>Trường Mầm non Hua Nguống</t>
  </si>
  <si>
    <t>Trường THCS Ẳng Cang</t>
  </si>
  <si>
    <t>Trường tiểu học Hua Nguống</t>
  </si>
  <si>
    <t>TrườngTiểu học Ẳng Nưa</t>
  </si>
  <si>
    <t>Trường Mầm non Ẳng Tở</t>
  </si>
  <si>
    <t>PTDTBTTH Ẳng Tở</t>
  </si>
  <si>
    <t>PTDTBTTH bản Bua</t>
  </si>
  <si>
    <t>Trường Mầm non Mường Đăng</t>
  </si>
  <si>
    <t>Trường Tiểu học Mường Đăng</t>
  </si>
  <si>
    <t>Trường THCS Nặm Lịch</t>
  </si>
  <si>
    <t>Trường Tiểu học Nặm Lịch</t>
  </si>
  <si>
    <t>Trường Mầm non Ngối Cáy</t>
  </si>
  <si>
    <t>Trường Tiểu học Mường Lạn</t>
  </si>
  <si>
    <t>Trường mầm non Mường Lạn</t>
  </si>
  <si>
    <t>Trường THCS Mường Lạn</t>
  </si>
  <si>
    <t>Trường THCS Ngối Cáy</t>
  </si>
  <si>
    <t>*</t>
  </si>
  <si>
    <t>Dự án vượt hạn mức</t>
  </si>
  <si>
    <t>Trường Mầm non Ẳng Cang</t>
  </si>
  <si>
    <t>Trường Mầm non Sơn Ca</t>
  </si>
  <si>
    <t>Trường TH thị trấn Mường Ảng</t>
  </si>
  <si>
    <t xml:space="preserve">Trường MN Thị Trấn </t>
  </si>
  <si>
    <t>Trường Mầm non Quài Cang</t>
  </si>
  <si>
    <t xml:space="preserve">Trường Mầm non Quài Nưa </t>
  </si>
  <si>
    <t xml:space="preserve">Trường Mầm non Hoa Ban </t>
  </si>
  <si>
    <t>Trường Mầm non Tênh Phông</t>
  </si>
  <si>
    <t>Trường Mầm non Toả Tình</t>
  </si>
  <si>
    <t>Trường Mầm non Khong Hin</t>
  </si>
  <si>
    <t>Trường Mầm non Ta Ma</t>
  </si>
  <si>
    <t>Trường MN Mùn Chung</t>
  </si>
  <si>
    <t>Trường Mầm non Mường Mùn</t>
  </si>
  <si>
    <t>Trường Mầm non An Bình</t>
  </si>
  <si>
    <t>Trường MN Pú Xi</t>
  </si>
  <si>
    <t>Trường Mầm non Sao Mai</t>
  </si>
  <si>
    <t xml:space="preserve">Trường MN Mường Thín </t>
  </si>
  <si>
    <t>Trường MN Phình Sáng</t>
  </si>
  <si>
    <t>Trường Mầm non Nậm Din</t>
  </si>
  <si>
    <t>Trường Mầm non Rạng Đông</t>
  </si>
  <si>
    <t>Trường Mầm non Pú Nhung</t>
  </si>
  <si>
    <t>Trường TH Số 2 Quài Cang</t>
  </si>
  <si>
    <t xml:space="preserve">Trường TH Quài Nưa </t>
  </si>
  <si>
    <t>Trường TH Chiềng Sinh</t>
  </si>
  <si>
    <t>Trường TH Bình Minh</t>
  </si>
  <si>
    <t>Trường TH Khong Hin</t>
  </si>
  <si>
    <t>Trường TH Ta Ma</t>
  </si>
  <si>
    <t>Trường TH Nậm Mức</t>
  </si>
  <si>
    <t>Trường TH Nà Tòng</t>
  </si>
  <si>
    <t>Trường TH Phình Sáng</t>
  </si>
  <si>
    <t>Trường TH Nậm Din</t>
  </si>
  <si>
    <t>Trường TH Rạng Đông</t>
  </si>
  <si>
    <t>Trường TH Pú Nhung</t>
  </si>
  <si>
    <t xml:space="preserve">Trường THCS Chiềng Sinh </t>
  </si>
  <si>
    <t>Trường PTDTBT THCS Ta Ma</t>
  </si>
  <si>
    <t xml:space="preserve">Trường THCS Mường Mùn </t>
  </si>
  <si>
    <t>Trường TH&amp;THCS Pú Xi</t>
  </si>
  <si>
    <t>Trường THCS Mường Thín</t>
  </si>
  <si>
    <t xml:space="preserve">Trường THCS Rạng Đông </t>
  </si>
  <si>
    <t xml:space="preserve">Trường THCS Vừ A Dính </t>
  </si>
  <si>
    <t>Đầu tư bổ sung tăng cường csvc các trường Tiểu học trên địa bàn huyện Tuần Giáo</t>
  </si>
  <si>
    <t>Đầu tư bổ sung tăng cường csvc các trường THCS trên địa bàn huyện Tuần Giáo</t>
  </si>
  <si>
    <t>Xây dựng nhà lớp học, thư viện và các phòng học bộ môn cho các trường học trên địa bàn xã Xá Nhè, huyện Tủa Chùa</t>
  </si>
  <si>
    <t>Xây dựng nhà lớp học, thư viện và các phòng học bộ môn cho các trường học trên địa bàn xã Tủa Thàng, huyện Tủa Chùa</t>
  </si>
  <si>
    <t>Xây dựng nhà lớp học, thư viện và các phòng học bộ môn cho các trường học trên địa bàn thị trấn Tủa Chùa, huyện Tủa Chùa</t>
  </si>
  <si>
    <t>Xây dựng nhà lớp học, thư viện và các phòng học bộ môn cho các trường học trên địa bàn xã Mường Báng, huyện Tủa Chùa</t>
  </si>
  <si>
    <t>Xây dựng nhà lớp học, thư viện và các phòng học bộ môn cho các trường học trên địa bàn xã Mường Đun, huyện Tủa Chùa</t>
  </si>
  <si>
    <t>Xây dựng nhà lớp học, thư viện và các phòng học bộ môn cho các trường học trên địa bàn xã Huổi Só, huyện Tủa Chùa</t>
  </si>
  <si>
    <t>Xây dựng nhà lớp học, thư viện và các phòng học bộ môn cho các trường học trên địa bàn xã Sính Phình, huyện Tủa Chùa</t>
  </si>
  <si>
    <t>Xây dựng nhà lớp học, thư viện và các phòng học bộ môn cho các trường học trên địa bàn xã Trung Thu, huyện Tủa Chùa</t>
  </si>
  <si>
    <t>Xây dựng nhà lớp học, thư viện và các phòng học bộ môn cho các trường học trên địa bàn xã Lao Xả Phình, huyện Tủa Chùa</t>
  </si>
  <si>
    <t>Xây dựng nhà lớp học, thư viện và các phòng học bộ môn cho các trường học trên địa bàn xã Tả Phìn, huyện Tủa Chùa</t>
  </si>
  <si>
    <t>Xây dựng nhà lớp học, thư viện và các phòng học bộ môn cho các trường học trên địa bàn xã Tả Sìn Thàng, huyện Tủa Chùa</t>
  </si>
  <si>
    <t>Xây dựng nhà lớp học, thư viện và các phòng học bộ môn cho các trường học trên địa bàn xã Sìn Chải, huyện Tủa Chùa</t>
  </si>
  <si>
    <t>Sở Giáo dục &amp; Đào tạo</t>
  </si>
  <si>
    <t>Trường THCS THPTQuyết Tiến</t>
  </si>
  <si>
    <t>Trường THCS THPT Quài Tở</t>
  </si>
  <si>
    <t>Trường THPT Mường Chà</t>
  </si>
  <si>
    <t>Trường THPT Mường Nhé</t>
  </si>
  <si>
    <t>Trường THPT Chà Cang</t>
  </si>
  <si>
    <t>Trường THPT thành phố Điện Biên Phủ</t>
  </si>
  <si>
    <t>Trường PT DTNT tỉnh (cơ sở 2)</t>
  </si>
  <si>
    <t>Trường PTDTNT THPT huyện Điện Biên</t>
  </si>
  <si>
    <t>Trường PTDTNT THPT huyện Mường Ảng</t>
  </si>
  <si>
    <t>Trường PTDTNT THPT huyện Mường Chà</t>
  </si>
  <si>
    <t>Trường PTDTNT THPT huyện Tủa Chùa</t>
  </si>
  <si>
    <t>Trường PTDTNT THPT huyện Mường Nhé</t>
  </si>
  <si>
    <t>Trường PTDTNT THPT huyện Nậm Pồ</t>
  </si>
  <si>
    <t>Trường PTDTNT THPT huyện Điện Biên Đông</t>
  </si>
  <si>
    <t>Trường PT DTNT THPT huyện Tuần Giáo</t>
  </si>
  <si>
    <t>Trường Mầm non và phổ thông Nguyễn Du (trường thực hành sư phạm)</t>
  </si>
  <si>
    <t>Trường THPT tại cụm xã Nậm Nèn, Pa Ham, Huổi Mí, Xá Tổng</t>
  </si>
  <si>
    <t>Trường THCS và THPT Mường Lạn</t>
  </si>
  <si>
    <t>Trường THCS và THPT cụm xã Chung Chải, Sín Thầu, Sen Thượng, Leng Su Sìn</t>
  </si>
  <si>
    <t>Trường THPT Nam Thanh</t>
  </si>
  <si>
    <t>Trường THCS và THPT Quài Nưa</t>
  </si>
  <si>
    <t>Trường THCS và THPT Si Pa Phìn</t>
  </si>
  <si>
    <t>I.3</t>
  </si>
  <si>
    <t>II.1</t>
  </si>
  <si>
    <t>(3)</t>
  </si>
  <si>
    <t>(5)</t>
  </si>
  <si>
    <t>(6)</t>
  </si>
  <si>
    <t>(7)</t>
  </si>
  <si>
    <t>(8)</t>
  </si>
  <si>
    <t>(9)</t>
  </si>
  <si>
    <t>(10)</t>
  </si>
  <si>
    <t>(11)</t>
  </si>
  <si>
    <t>(12)</t>
  </si>
  <si>
    <t>II.2</t>
  </si>
  <si>
    <t>Chương trình mục tiêu quốc gia xây dựng nông thôn mới</t>
  </si>
  <si>
    <t>II.3</t>
  </si>
  <si>
    <t>II.4</t>
  </si>
  <si>
    <t>Lũy kế vốn giải ngân từ khởi công đến hết năm 2020</t>
  </si>
  <si>
    <t>Nhu cầu đầu tư trung hạn giai đoạn 2021-2025</t>
  </si>
  <si>
    <t>Dự kiến kế hoạch trung hạn giai đoạn 2021-2025</t>
  </si>
  <si>
    <t>WB</t>
  </si>
  <si>
    <t>26,66 tr USD</t>
  </si>
  <si>
    <t>Chương trình JICA</t>
  </si>
  <si>
    <t>JICA</t>
  </si>
  <si>
    <t>Chương trình AFD</t>
  </si>
  <si>
    <t>AFD</t>
  </si>
  <si>
    <t>Chương trình ODA Hàn Quốc</t>
  </si>
  <si>
    <t>Hàn Quốc</t>
  </si>
  <si>
    <t>Dự án giáo dục do Ngân hàng Châu á tài trợ ADB</t>
  </si>
  <si>
    <t>Dự án Giáo dục THCS khu vực khó khăn nhất giai đoạn 3</t>
  </si>
  <si>
    <t>ADB</t>
  </si>
  <si>
    <t>Dự án phát triển giáo dục THPT giai đoạn 3</t>
  </si>
  <si>
    <t>- Dự án dự kiến hoàn thành và bàn giao đưa vào sử dụng trong giai đoạn2021-2025</t>
  </si>
  <si>
    <t>Chương trình phát triển giáo dục trung học giai đoạn 3</t>
  </si>
  <si>
    <t xml:space="preserve">Chương trình đầu tư phát triển mạng lưới y tế cơ sở vùng khó khăn vay vốn ODA và viện trợ không hoàn lại của ADB giai đoạn 2019-2025 </t>
  </si>
  <si>
    <t>6689/QĐ-BYT ngày 02/11/2018</t>
  </si>
  <si>
    <t xml:space="preserve">Các Chương trình mục tiêu </t>
  </si>
  <si>
    <t>Chương trình mục tiêu quốc gia</t>
  </si>
  <si>
    <t>Nâng cấp, sửa chữa trạm y tế xã Quảng Lâm huyện Mường Nhé</t>
  </si>
  <si>
    <t>Không bao gồm vốn ODA</t>
  </si>
  <si>
    <t>ODA</t>
  </si>
  <si>
    <t>Không bao gồm vốn đối ứng</t>
  </si>
  <si>
    <t>Chương trình 30a</t>
  </si>
  <si>
    <t>Chương trình 275</t>
  </si>
  <si>
    <t>Lĩnh vực giao thông</t>
  </si>
  <si>
    <t>Lĩnh vực thủy lợi</t>
  </si>
  <si>
    <t xml:space="preserve">Lĩnh vực giáo dục </t>
  </si>
  <si>
    <t>Tái định cư thủy điện Sơn La</t>
  </si>
  <si>
    <t>Biểu số 1</t>
  </si>
  <si>
    <t>TỔNG HỢP NHU CẦU VÀ DỰ KIẾN KẾ HOẠCH ĐẦU TƯ CÔNG TRUNG HẠN GIAI ĐOẠN 2021-2025</t>
  </si>
  <si>
    <t>Dự kiến kế hoạch 5 năm
giai đoạn 2021-2025</t>
  </si>
  <si>
    <t>Chương trình mục tiêu quốc gia giảm nghèo bền vững</t>
  </si>
  <si>
    <t>Chương trình 135</t>
  </si>
  <si>
    <t>Biểu số 2</t>
  </si>
  <si>
    <t>Biểu số 3</t>
  </si>
  <si>
    <t>Biểu số 4</t>
  </si>
  <si>
    <t>Hệ thống kênh nội đồng công trình hồ Nậm Ngám - Pú Nhi, huyện Điện Biên Đông</t>
  </si>
  <si>
    <t>Kè chống sạt lở suối Huổi Luông, thôn bản Hột, xã Mường Đun, huyện Tủa Chùa</t>
  </si>
  <si>
    <t>206/QĐ-UBND ngày 06/3/2020</t>
  </si>
  <si>
    <t>1250/QĐ-UBND ngày 28/12/2018</t>
  </si>
  <si>
    <t>Kè bảo vệ khu dân cư và đất sản xuất trên địa bàn tỉnh Điện Biên</t>
  </si>
  <si>
    <t>Đường dạo leo núi khu du lịch Pa Khoang</t>
  </si>
  <si>
    <t>301 ngày 06/4/2011; 545/QĐ-UBND ngày 05/7/2018; 568/QĐ-UBND ngày 16/6/2020</t>
  </si>
  <si>
    <t>Kè chống sạt lở khu dân cư, đất sản xuất xã Búng Lao, huyện Mường Ảng</t>
  </si>
  <si>
    <t>Kè bảo vệ khu dân cư và công trình hạ tầng kỹ thuật suối Tin Tốc thị trấn Mường Ảng (giai đoạn II)</t>
  </si>
  <si>
    <t xml:space="preserve"> Sửa chữa, nâng cấp đường Trụ Sở xã mới - Bản Chua Ta B</t>
  </si>
  <si>
    <t>Sửa chữa, nâng cấp đường Háng Lìa, Tìa Dình</t>
  </si>
  <si>
    <t>Xây dựng cụm hồ chứa nước trên địa bàn tỉnh Điện Biên (hồ Quài Tở; hồ Nậm Xả; hồ Huổi Cánh; hồ Huổi Trạng Tai; Hồ Huổi Bẻ)</t>
  </si>
  <si>
    <t>Dự án Tăng cường cung cấp dịch vụ chăm sóc người cao tuổi chất lượng cao trên địa bàn tỉnh Điện Biên</t>
  </si>
  <si>
    <t>Danh mục đề xuất mới</t>
  </si>
  <si>
    <t>Sửa chữa, nâng cấp đường nội thị Thị trấn, huyện Mường Chà</t>
  </si>
  <si>
    <t>Trụ sở xã Nậm Nhừ, huyện Nậm Pồ</t>
  </si>
  <si>
    <t>Trụ sở xã Nậm Chua, huyện Nậm Pồ</t>
  </si>
  <si>
    <t>Kè bảo vệ khu dân cư và các công trình hạ tầng kỹ thuật trung tâm huyện lỵ Nậm Pồ</t>
  </si>
  <si>
    <t>Các hạng mục phụ trợ + thiết bị công trình trung tâm giao lưu và thông tin du lịch Điện Biên Phủ</t>
  </si>
  <si>
    <t>Dự án sửa chữa, nâng cấp trụ sở Đoàn nghệ thuật tỉnh</t>
  </si>
  <si>
    <r>
      <t xml:space="preserve">Tổng số (tất cả các nguồn vốn) </t>
    </r>
    <r>
      <rPr>
        <b/>
        <vertAlign val="superscript"/>
        <sz val="11"/>
        <rFont val="Times New Roman"/>
        <family val="1"/>
      </rPr>
      <t>(1)</t>
    </r>
  </si>
  <si>
    <r>
      <t xml:space="preserve">Tổng số (tất cả các nguồn vốn) </t>
    </r>
    <r>
      <rPr>
        <b/>
        <vertAlign val="superscript"/>
        <sz val="11"/>
        <rFont val="Times New Roman"/>
        <family val="1"/>
      </rPr>
      <t>(2)</t>
    </r>
  </si>
  <si>
    <r>
      <t>Vốn nước ngoài (theo Hiệp định)</t>
    </r>
    <r>
      <rPr>
        <b/>
        <vertAlign val="superscript"/>
        <sz val="11"/>
        <rFont val="Times New Roman"/>
        <family val="1"/>
      </rPr>
      <t>(2)</t>
    </r>
  </si>
  <si>
    <r>
      <t xml:space="preserve">Tổng số </t>
    </r>
    <r>
      <rPr>
        <b/>
        <vertAlign val="superscript"/>
        <sz val="11"/>
        <rFont val="Times New Roman"/>
        <family val="1"/>
      </rPr>
      <t>(1)</t>
    </r>
  </si>
  <si>
    <r>
      <t xml:space="preserve">Tổng số </t>
    </r>
    <r>
      <rPr>
        <b/>
        <vertAlign val="superscript"/>
        <sz val="11"/>
        <rFont val="Times New Roman"/>
        <family val="1"/>
      </rPr>
      <t>(2)</t>
    </r>
  </si>
  <si>
    <t>Nhu cầu đầu tư 5 năm</t>
  </si>
  <si>
    <t>Giai đoạn 2016 - 2020</t>
  </si>
  <si>
    <t>Dự kiến kế hoạch năm</t>
  </si>
  <si>
    <t>số dự án</t>
  </si>
  <si>
    <t>Cấp thoát nước</t>
  </si>
  <si>
    <t>(Kèm theo Báo cáo số                     /BC-UBND  ngày             tháng 4 năm 2021 của UBND tỉnh Điện Biên )</t>
  </si>
  <si>
    <t>Vốn xây dựng cơ bản trong CĐNSĐP (theo tiêu chí QĐ 26/2020/QĐ-TTg), trong đó:</t>
  </si>
  <si>
    <t>Dự phòng 10%</t>
  </si>
  <si>
    <t>Vốn đầu tư từ nguồn thu sử dụng đất</t>
  </si>
  <si>
    <t>Vốn xổ số kiến thiết</t>
  </si>
  <si>
    <t>Vốn đầu tư từ nguồn bội chi NSĐP</t>
  </si>
  <si>
    <t>Đối ứng các dự án ODA</t>
  </si>
  <si>
    <t>Chương trình đầu tư phát triển mạng lưới y tế cơ sở vùng khó khăn sử dụng vốn vay và viện trợ không hoàn lại của ADB trên địa bàn tỉnh Điện Biên</t>
  </si>
  <si>
    <t>Xây dựng điểm TĐC số I  dự án Nâng cấp, cải tạo Cảng hàng không Điện Biên</t>
  </si>
  <si>
    <t>Xây dựng điểm TĐC số III (bổ sung Điểm TĐC C13 mở rộng) dự án Nâng cấp, cải tạo Cảng hàng không Điện Biên</t>
  </si>
  <si>
    <t>Xây dựng điểm TĐC C13  dự án Nâng cấp, cải tạo Cảng hàng không Điện Biên</t>
  </si>
  <si>
    <t>Giải phóng mặt bằng, hỗ trợ tái định cư theo quy hoạch chi tiết Cảng hàng không Điện Biên giai đoạn đến năm 2020, định hướng đến năm 2030 (để thực hiện dự án Nâng cấp, cải tạo Cảng hàng không Điện Biên)</t>
  </si>
  <si>
    <t>Phân bổ chi tiết sau, để xử lý vấn đề phát sinh trong quá trình thực hiện</t>
  </si>
  <si>
    <t>Kè và đường giao thông tổ dân phố 1 phường Mường Thanh, thành phố Điện Biên Phủ</t>
  </si>
  <si>
    <t>Nâng cấp, sửa chữa rãnh thoát nước, vỉa hè đường Nguyễn Chí Thanh, Thành phố Điện Biên Phủ</t>
  </si>
  <si>
    <t>Đường bê tông, rãnh thoát nước, sân vui chơi tổ dân phố 10, 11 phường Nam Thanh, thành phố Điện Biên Phủ.</t>
  </si>
  <si>
    <t>1076/QĐ-UBND 29/10/2019</t>
  </si>
  <si>
    <t>Đường Trung tâm xã Tênh Phông (Km1+967) - bản Thẳm Nặm, huyện Tuần Giáo</t>
  </si>
  <si>
    <t>Đường từ bản Hồng Lực, xã Nà Sáy - bản Co Đứa, xã Mường Khong, huyện Tuần Giáo</t>
  </si>
  <si>
    <t>53/QĐ-UBND 14/01/2021</t>
  </si>
  <si>
    <t>1491/QĐ-UBND 30/12/2020</t>
  </si>
  <si>
    <t>Xây dựng trường phổ thông DTBT tiểu học Chiềng Sơ, huyện Điện Biên Đông (giai đoạn 1)</t>
  </si>
  <si>
    <t>33/QĐ-UBND 08/01/2021</t>
  </si>
  <si>
    <t>Nâng cấp tuyến đường Tà Huổi Tráng, Đề Chu, xã Tủa Thàng, huyện Tủa Chùa</t>
  </si>
  <si>
    <t>Các dự án trọng điểm của tỉnh</t>
  </si>
  <si>
    <t>1084/QĐ-UBND ngày 29/10/2019</t>
  </si>
  <si>
    <t>1083/QĐ-UBND ngày 29/10/2019</t>
  </si>
  <si>
    <t>841/QĐ-UBND ngày 09/9/2019</t>
  </si>
  <si>
    <t>799/QĐ-UBND ngày 14/8/2020</t>
  </si>
  <si>
    <t>Đường giao thông kết nối các khu vực kinh tế trọng điểm thuộc vùng kinh tế động lực dọc trục QL 279 và QL 12, tỉnh Điện Biên</t>
  </si>
  <si>
    <t>Ngành/lĩnh vực: Quốc phòng</t>
  </si>
  <si>
    <t>Kè chống sạt doanh trại dBB1/Bộ CHQS tỉnh Điện Biên</t>
  </si>
  <si>
    <t>Ngành/lĩnh vực: An ninh, trật tự, an toàn xã hội</t>
  </si>
  <si>
    <t>Ngành/lĩnh vực: Giáo dục đào tạo - GD nghề nghiệp</t>
  </si>
  <si>
    <t>Ngành/lĩnh vực: Khoa học và công nghệ</t>
  </si>
  <si>
    <t>Ngành/lĩnh vực: Y tế, dân số và gia đình</t>
  </si>
  <si>
    <t>Ngành/lĩnh vực: Văn hóa, thông tin</t>
  </si>
  <si>
    <t>Ngành/lĩnh vực: Phát thanh, truyền hình, thông tấn</t>
  </si>
  <si>
    <t>Ngành/lĩnh vực: Thể dục thể thao</t>
  </si>
  <si>
    <t>Ngành/lĩnh vực: Bảo vệ môi trường</t>
  </si>
  <si>
    <t>Ngành/lĩnh vực: Các hoạt động kinh tế</t>
  </si>
  <si>
    <t>10.1</t>
  </si>
  <si>
    <t>Nông, lâm, diêm nghiệp, thủy lợi và thủy sản</t>
  </si>
  <si>
    <t>10.2</t>
  </si>
  <si>
    <t>10.3</t>
  </si>
  <si>
    <t>10.4</t>
  </si>
  <si>
    <t>Khu công nghiệp, khu kinh tế</t>
  </si>
  <si>
    <t>10.5</t>
  </si>
  <si>
    <t>10.6</t>
  </si>
  <si>
    <t>10.7</t>
  </si>
  <si>
    <t>10.8</t>
  </si>
  <si>
    <t>10.9</t>
  </si>
  <si>
    <t>Bưu chính, viễn thông</t>
  </si>
  <si>
    <t>10.10</t>
  </si>
  <si>
    <t>10.11</t>
  </si>
  <si>
    <t>Quy hoạch</t>
  </si>
  <si>
    <t>Kinh phí thực hiện nhiệm vụ lập, thẩm định, công bố Quy hoạch tỉnh Điện Biên thời kỳ 2020 đến năm 2030</t>
  </si>
  <si>
    <t>10.12</t>
  </si>
  <si>
    <t>10.13</t>
  </si>
  <si>
    <t>Cấp vốn điều lệ cho NHCS; hỗ trợ DN đầu tư vào NN nông thôn; hỗ trợ DNNVV; hỗ trợ HTX</t>
  </si>
  <si>
    <t>Ngành/lĩnh vực: Hoạt động của cơ quan QLNN</t>
  </si>
  <si>
    <t>Ngành/lĩnh vực: Xã hội</t>
  </si>
  <si>
    <t>1117/QĐ-UBND ngày 29/10/2020</t>
  </si>
  <si>
    <t>Bố trí 2021 XSKT</t>
  </si>
  <si>
    <t>Sửa chữa TTYT huyện Mường Chà</t>
  </si>
  <si>
    <t>Nâng cấp, sửa chữa trạm y tế xã Nà Bủng huyện Nậm Pồ</t>
  </si>
  <si>
    <t>1104/QĐ-UBND ngày 29/10/2019</t>
  </si>
  <si>
    <t>310/QĐ-UBND ngày 11/4/2019; 1072/QĐ-UBND ngày 19/10/2020</t>
  </si>
  <si>
    <t>613/QĐ-UBND ngày 29/6/2020</t>
  </si>
  <si>
    <t>461/QĐ-UBND ngày 5/4/2021</t>
  </si>
  <si>
    <t>Cải tạo, sửa chữa các công trình; điểm di tích nhằm phục vụ Lễ kỷ niệm 70 năm Chiến thắng lịch sử Điện Biên Phủ</t>
  </si>
  <si>
    <t>Trụ sở Trung tâm quy hoạch xây dựng đô thị và nông thôn tỉnh Điện Biên</t>
  </si>
  <si>
    <t>III.1</t>
  </si>
  <si>
    <t>III.2</t>
  </si>
  <si>
    <t>Ngành/lĩnh vực: Y tế</t>
  </si>
  <si>
    <t>III.3</t>
  </si>
  <si>
    <t>Các nhiệm vụ trọng tâm thuộc CTMTQG xây dựng nông thôn mới</t>
  </si>
  <si>
    <t>Các dự án lồng ghép vốn cân đối NSĐP</t>
  </si>
  <si>
    <t>1372/QĐ-UBND, 31/12/2019; 1064/QĐ-UBND, 19/10/2020</t>
  </si>
  <si>
    <t>1371/QĐ-UBND, 31/12/2019</t>
  </si>
  <si>
    <t xml:space="preserve"> XD mới Khoa tiền lâm sàng và sửa chữa, nâng cấp một số khoa, phòng và các hạng mục phụ trợ Trường CĐ Y tế Điện Biên</t>
  </si>
  <si>
    <t>Phân bổ chi tiết 90% (trong đó: Dành 30% bổ sung NS cấp huyện quản lý; 70% thuộc NS cấp tỉnh quản lý)</t>
  </si>
  <si>
    <t>(Bằng 30% Mục I.1, phần A)</t>
  </si>
  <si>
    <t>Nâng cấp đường giao thông QL6 - bản Xà Phình 1+2, xã Sá Tổng, huyện Mường Chà</t>
  </si>
  <si>
    <t>Đường nội thị giai đoạn I (trục 42m), huyện Mường Ảng</t>
  </si>
  <si>
    <t>665a QĐ-UBND 8/7/2019; 908 QĐ-UBND 9/9/2020</t>
  </si>
  <si>
    <t>Công trình công cộng tại các đô thị, hạ tầng kỹ thuật</t>
  </si>
  <si>
    <t>Thủy lợi khu khối 7, 8 và bản Co Có xã Ẳng Tở, huyện Mường Ảng</t>
  </si>
  <si>
    <t>Đường từ bản Co Đứa – TT xã Mường Khong</t>
  </si>
  <si>
    <t>1334/QĐ-UBND 9/12/2020</t>
  </si>
  <si>
    <t>Trả phí vay, lãi vay, vay…</t>
  </si>
  <si>
    <t>Trả lãi, phí vay</t>
  </si>
  <si>
    <t xml:space="preserve"> - Lưới điện nông thôn (RE II)</t>
  </si>
  <si>
    <t xml:space="preserve"> - Chương trình Đô thị miền núi phía bắc</t>
  </si>
  <si>
    <t xml:space="preserve"> - Chương trình Mở rộng quy mô vệ sinh và nước sạch nông thôn dựa trên kết quả</t>
  </si>
  <si>
    <t xml:space="preserve"> - Các dự án dự kiến vay mới giai đoạn 2021-2025</t>
  </si>
  <si>
    <t>Trả nợ gốc</t>
  </si>
  <si>
    <t xml:space="preserve"> - Vay kiên cố hóa kênh mương nông thôn, hạ tầng làng nghề nông thôn…</t>
  </si>
  <si>
    <t xml:space="preserve"> BỔ SUNG TỪ NSĐP CẤP TỈNH CHO NGÂN SÁCH CẤP HUYỆN QUẢN LÝ</t>
  </si>
  <si>
    <t xml:space="preserve">NSĐP CẤP TỈNH QUẢN LÝ  </t>
  </si>
  <si>
    <t xml:space="preserve"> 903 QĐ-UBND 8/9/2011, 280/QĐ-UBND 10/3/2021</t>
  </si>
  <si>
    <t>802/QĐ-UBND 22/10/2014; 660/QĐ-UBND 08/8/2018; 1740/QĐ-TTg 13/12/2019</t>
  </si>
  <si>
    <t>1003/QĐ-UBND 03/8/2016; 37/QĐ-UBND 10/01/2018</t>
  </si>
  <si>
    <t>1119/QĐ-UBND 30/10/2019</t>
  </si>
  <si>
    <t>LG NSĐP cấp tỉnh+huyện</t>
  </si>
  <si>
    <t>1487 QĐ-UB 17/03/2011; 249/QĐ-UB 06/12/2007</t>
  </si>
  <si>
    <t>Chương trình Mở rộng quy mô vệ sinh và nước sạch nông thôn dựa trên kết quả (vốn WB)_Tiểu hợp phần 1: Cấp nước cho cộng đồng dân cư</t>
  </si>
  <si>
    <t>1039/QĐ-UBND ngày 10/8/2016</t>
  </si>
  <si>
    <t>Dự án Quản lý đa thiên tai lưu vực sông Nậm Rốm nhằm bảo vệ dân sinh, thích ứng biến đổi khí hậu và phát triển kinh tế xã hội, tỉnh Điện Biên (vốn AFD)</t>
  </si>
  <si>
    <t>170/QĐ-TTg ngày 04/02/2021</t>
  </si>
  <si>
    <t>1656/TTg-QHQT ngày 25/11/2020</t>
  </si>
  <si>
    <t>CHI TIẾT DỰ KIẾN KẾ HOẠCH ĐẦU TƯ TRUNG HẠN 5 NĂM GIAI ĐOẠN 2021 - 2025 VỐN NSTW TRONG NƯỚC</t>
  </si>
  <si>
    <t>NGÀNH/ LĨNH VỰC: QUỐC PHÒNG</t>
  </si>
  <si>
    <t>Đường Na Phay - Huổi Chanh -Bản Gia Phú A,B xã Mường Nhà (đường ra biên giới)</t>
  </si>
  <si>
    <t>Dự án rà phá bom mìn vật nổ còn sót lại sau chiến tranh trên địa bàn tỉnh Điện Biên</t>
  </si>
  <si>
    <t xml:space="preserve">NGÀNH/ LĨNH VỰC: AN NINH VÀ TRẬT TỰ, AN TOÀN XÃ HỘI </t>
  </si>
  <si>
    <t>NGÀNH/ LĨNH VỰC: GIÁO DỤC ĐT VÀ GIÁO DỤC NGHỀ NGHIỆP</t>
  </si>
  <si>
    <t>Trường Trung học cơ sở thị trấn Tuần Giáo, tỉnh Điện Biên</t>
  </si>
  <si>
    <t>NGÀNH/ LĨNH VỰC: KHOA HỌC CÔNG NGHỆ</t>
  </si>
  <si>
    <t>NGÀNH/ LĨNH VỰC: Y TẾ, DÂN SỐ VÀ GIA ĐÌNH</t>
  </si>
  <si>
    <t>Giai đoạn II - Cải tạo nâng cấp BVĐK tỉnh giai đoạn II (từ 300 lên 500 GB)</t>
  </si>
  <si>
    <t xml:space="preserve">Bệnh viện đa khoa huyện Nậm Pồ - Giai đoạn II </t>
  </si>
  <si>
    <t>NGÀNH/ LĨNH VỰC: VĂN HÓA, THÔNG TIN</t>
  </si>
  <si>
    <t>Quy hoạch bảo quản, tu bổ, phục hồi di tích lịch sử Quốc gia đặc biệt chiến trường  Điện Biên Phủ</t>
  </si>
  <si>
    <t>Bảo tồn tôn tạo khu trung tâm đề kháng Him Lam</t>
  </si>
  <si>
    <t>NGÀNH/ LĨNH VỰC: PHÁT THANH, TRUYỀN HÌNH, THÔNG TẤN</t>
  </si>
  <si>
    <t>NGÀNH/ LĨNH VỰC: THỂ DỤC THỂ THAO</t>
  </si>
  <si>
    <t>NGÀNH/ LĨNH VỰC: BẢO VỆ MÔI TRƯỜNG</t>
  </si>
  <si>
    <t>Hồ Huổi Trạng Tai, huyện Điện Biên</t>
  </si>
  <si>
    <t>NGÀNH/ LĨNH VỰC: CÁC HOẠT ĐỘNG KINH TẾ</t>
  </si>
  <si>
    <t>Hỗ trợ đồng bào dân tộc miền núi theo QĐ 2085/QĐ-TTg</t>
  </si>
  <si>
    <t>Hỗ trợ đồng bào dân tộc miền núi theo QĐ 2086/QĐ-TTg</t>
  </si>
  <si>
    <t>Dự án sắp xếp, bố trí ổn định dân cư vùng thiên tai bản Tin Tốc, xã Mường Lói, huyện Điện Biên, tỉnh Điện Biên</t>
  </si>
  <si>
    <t>Nâng cấp đường Đông Điện Biên (ĐT.147), huyện Điện Biên, tỉnh Điện Biên</t>
  </si>
  <si>
    <t>Nâng cấp tuyến đường Thị trấn - Sính Phình - Tả Phìn, huyện Tủa Chùa</t>
  </si>
  <si>
    <t>Nâng cấp, cải tạo đường Nà Nhạn - Mường Phăng</t>
  </si>
  <si>
    <t>Đường Sư Lư - Chiềng Sơ - Luân Giới</t>
  </si>
  <si>
    <t xml:space="preserve"> Đường Tây Trang-Bản Pa Thơm</t>
  </si>
  <si>
    <t>Dự án Đường Na Sang Km146+200/QL12) - TT. xã Huổi Mí - Nậm Mức (Km452+300/QL6) - Thị trấn Tủa Chùa - Huổi Lóng, tỉnh Điện Biên (Phân đoạn Thị trấn Tủa Chùa - Nậm Mức - Huổi Mí)</t>
  </si>
  <si>
    <t>Đường Chà Nưa - Nậm Đích - mốc B4, huyện Mường Chà (nay là huyện Nậm Pồ)</t>
  </si>
  <si>
    <t>Đường Huổi Lèng - Ka Dí Nhè - Nậm Chua, huyện Mường Chà</t>
  </si>
  <si>
    <t>Đường Phì Nhừ - Phình Giàng - Pú Hồng - Mường Nhà tỉnh Điện Biên (Giai đoạn 2)</t>
  </si>
  <si>
    <t>Nâng cấp đường dân sinh Hồng Sọt - Pá Sáng, huyện Mường Ảng</t>
  </si>
  <si>
    <t>Cải tạo, nâng cấp ĐT.143 Noong Bua - Pú Nhi - Noong U - Na Son (Đoạn Nà Nghè - Pú Nhi - Noong U - Na Son)</t>
  </si>
  <si>
    <t>Công trình công cộng tại các đô thị</t>
  </si>
  <si>
    <t>Chương trình hỗ trợ doanh nghiệp đầu tư vào nông nghiệp, nông thôn</t>
  </si>
  <si>
    <t>NGÀNH/ LĨNH VỰC: HOẠT ĐỘNG CỦA CƠ QUAN QLNN</t>
  </si>
  <si>
    <t>Nhà khách tỉnh Điện Biên</t>
  </si>
  <si>
    <t>Trụ sở làm việc Huyện ủy Nậm Pồ, huyện Nậm Pồ, tỉnh Điện Biên</t>
  </si>
  <si>
    <t>Trụ sở làm việc HĐND - UBND huyện Nậm Pồ, tỉnh Điên Biên</t>
  </si>
  <si>
    <t>NGÀNH/ LĨNH VỰC: XÃ HỘI</t>
  </si>
  <si>
    <t>1148/QĐ-UBND 30/10/2015; 19/QĐ-UBND 08/1/2020</t>
  </si>
  <si>
    <t>1403/QĐ-UBND 31/10/2016</t>
  </si>
  <si>
    <t>514/QĐ-UBND 25/6/2018</t>
  </si>
  <si>
    <t>528/QĐ-UBND 17/5/2006; 754/QĐ/UBND 06/8/2019</t>
  </si>
  <si>
    <t>574/QĐ-UBND ngày 14/6/2019</t>
  </si>
  <si>
    <t>932/QĐ-UBND ngày 29/9/2019</t>
  </si>
  <si>
    <t>592/QĐ-UBND ngày 23/6/2020; 604a/QĐ-UBND ngày 26/6/2020</t>
  </si>
  <si>
    <t xml:space="preserve"> 837-30/10/2014</t>
  </si>
  <si>
    <t>591/QĐ-UBND 29/6/2017; 1267/QĐ-UBND, 11/12/2019</t>
  </si>
  <si>
    <t>516/QĐ-UBND 03/6/2011</t>
  </si>
  <si>
    <t>233/QĐ-UBND 01/3/2010</t>
  </si>
  <si>
    <t>956/QĐ-UBND ngày 27/10/2017; 572/QĐ-UBND ngày 14/6/2019</t>
  </si>
  <si>
    <t>1077/QĐ-UBND ngày 29/10/2019</t>
  </si>
  <si>
    <t>Điều chỉnh dự án</t>
  </si>
  <si>
    <t>Đường Quảng Lâm - Na Cô Sa</t>
  </si>
  <si>
    <t>ĐỐI ỨNG VỐN ODA</t>
  </si>
  <si>
    <t>1186/QĐ-UBND 30/10/2015</t>
  </si>
  <si>
    <t>Nâng cấp, sửa chữa Nhà khách Huyện ủy - HĐND và UBND huyện Tủa Chùa</t>
  </si>
  <si>
    <t>Đề xuất của huyện/sở ngành</t>
  </si>
  <si>
    <t>Các dự án còn lại sẽ phân theo ngành/lĩnh vực</t>
  </si>
  <si>
    <t>Số vốn trong hạn mức được thông báo</t>
  </si>
  <si>
    <t>Tổng hợp đề xuất (ẩn đi)</t>
  </si>
  <si>
    <t>Ưu tiên bố tri đủ</t>
  </si>
  <si>
    <t>Lát vỉa hè tuyến đường 32 m, 39 m, tuyến nhánh trung tâm huyện Mường Nhé</t>
  </si>
  <si>
    <t>Bộ chỉ huy quân sự</t>
  </si>
  <si>
    <t>Sửa chữa nhà khách; nhà ở, làm việc Chỉ huy; nhà ăn, nhà bếp cơ quan Bộ CHQS tỉnh</t>
  </si>
  <si>
    <t>Trận địa phòng không và các hạng mục bổ trợ trong khu căn cứ chiến đấu tỉnh Điện Biên</t>
  </si>
  <si>
    <t>Công an tỉnh</t>
  </si>
  <si>
    <t>Sở Y tế</t>
  </si>
  <si>
    <t>Xây nhà phục vụ các khoa chuyên môn và TTB của Trung tâm Kiểm soát bệnh tật tỉnh</t>
  </si>
  <si>
    <t>Cải tao, sửa chữa TTYT thị xã Mường Lay</t>
  </si>
  <si>
    <t>Sở Giáo dục</t>
  </si>
  <si>
    <t>Sở Văn hóa</t>
  </si>
  <si>
    <t>Đài PTTH</t>
  </si>
  <si>
    <t>Sở Lao động TBXH</t>
  </si>
  <si>
    <t>Dự án xây dựng Nhà lưu xá sinh viên làng trẻ em SOS Điện Biên Phủ</t>
  </si>
  <si>
    <t>Sở Nông nghiệp PTNT</t>
  </si>
  <si>
    <t xml:space="preserve">Sửa chữa, nâng cấp Trại thực nghiệm và sản xuất giống thủy sản, trại thực nghiệm và sản xuất giống cây trồng vật nuôi </t>
  </si>
  <si>
    <t>VỐN XỔ SỐ KIẾN THIẾT</t>
  </si>
  <si>
    <t>CHI TIẾT DỰ KIẾN KẾ HOẠCH ĐẦU TƯ TRUNG HẠN 5 NĂM GIAI ĐOẠN 2021 - 2025 VỐN NSTW CHO CÁC DỰ ÁN TRỌNG ĐIỂM, DỰ ÁN CÓ TÍNH LIÊN KẾT VÙNG</t>
  </si>
  <si>
    <t>DỰ ÁN ĐƯỜNG GIAO THÔNG KẾT NỐI CÁC KHU VỰC KINH TẾ TRỌNG ĐIỂM THUỘC VÙNG KINH TẾ ĐỘNG LỰC DỌC TRỤC QL 279 VÀ QL 12, TỈNH ĐIỆN BIÊN</t>
  </si>
  <si>
    <t>Đường ra biên giới Na Cô Sa - Mốc A6</t>
  </si>
  <si>
    <t xml:space="preserve">1043/QĐ-UBND ngày 10/10/2011 </t>
  </si>
  <si>
    <t>Ct thiếu vốn sau Quyết toán</t>
  </si>
  <si>
    <t>Ngân sách địa phương</t>
  </si>
  <si>
    <t>Cách tính</t>
  </si>
  <si>
    <t>1.1</t>
  </si>
  <si>
    <t>1.2</t>
  </si>
  <si>
    <t>30% (1.1 phần A)</t>
  </si>
  <si>
    <t>nt</t>
  </si>
  <si>
    <t>70% (1.1) + 2.1 + 4 phần A)</t>
  </si>
  <si>
    <t>Theo số TB dự kiến của STC</t>
  </si>
  <si>
    <t>Ưu tiên bố trí đủ trước</t>
  </si>
  <si>
    <t>4 dự án Sân bay + Đường động lực</t>
  </si>
  <si>
    <t>2.4</t>
  </si>
  <si>
    <t>Theo tổng hợp rà soát</t>
  </si>
  <si>
    <t xml:space="preserve"> Dự án Đã được giao CBĐT và phê duyệt chủ trương 2020</t>
  </si>
  <si>
    <t>XỔ SỐ KIẾN THIẾT</t>
  </si>
  <si>
    <t>ĐỀ ÁN SẮP XẾP ỔN ĐỊNH DÂN CƯ, PHÁT TRIỂN KINH TẾ - XÃ HỘI, BẢO ĐẢM AN NINH QUỐC PHÒNG HUYỆN MƯỜNG NHÉ, TỈNH ĐIỆN BIÊN (ĐỀ ÁN 79)</t>
  </si>
  <si>
    <t>Đường GT từ bản Ngã ba xã Mường Toong - TT xã Nậm Vì</t>
  </si>
  <si>
    <t>Đường GT Mường Toong - Nậm Xả</t>
  </si>
  <si>
    <t>Nước sinh hoạt bản Mường Toong 7</t>
  </si>
  <si>
    <t>Nhà lớp học bản Tân Phong</t>
  </si>
  <si>
    <t>NSH bản Huổi Thanh 1 xã Nậm Kè</t>
  </si>
  <si>
    <t>Đường Mường Toong - Huổi Lếch - Nậm Mỳ xã Mường Toong</t>
  </si>
  <si>
    <t>Thủy lợi Nậm Chà Nọi, xã Quảng Lâm</t>
  </si>
  <si>
    <t>Dự án chuyển tiếp sang giai đoạn từ năm 2021-2025</t>
  </si>
  <si>
    <t>Vốn bố trí cho các công trình quyết toán còn thiếu vốn</t>
  </si>
  <si>
    <t>1563 ngày 31/12/2015</t>
  </si>
  <si>
    <t>635/QĐ-UBND ngày 30/7/2015; 208/QĐ-SNN ngày 02/7/2018</t>
  </si>
  <si>
    <t>1570 ngày 31/12/2015</t>
  </si>
  <si>
    <t>998 ngày 9/10/2015</t>
  </si>
  <si>
    <t>Đường giao thông bản Huổi Lắp</t>
  </si>
  <si>
    <t>Nhà lớp học bản huổi ban, xã Mường Nhé, huyện Mường Nhé</t>
  </si>
  <si>
    <t>1591/QĐ-UBND 23/12/2016; 416/QĐ-UBND 16/5/2018</t>
  </si>
  <si>
    <t>618 ngày 24/5/2010</t>
  </si>
  <si>
    <t>1481a ngày 29/12/2020</t>
  </si>
  <si>
    <t>749a ngày 30/7/2020</t>
  </si>
  <si>
    <t>ĐẦU TƯ CƠ SỞ HẠ TẦNG CHO CÁC BẢN THÀNH LẬP MỚI</t>
  </si>
  <si>
    <t>CÁC BẢN THÀNH LẬP MỚI ĐÃ CÓ TRONG ĐỀ ÁN VÀ ĐƯỢC PHÊ DUYỆT TẠI QĐ 141</t>
  </si>
  <si>
    <t>CHỦ ĐẦU TƯ  (UBND HUYỆN NẬM PỒ)</t>
  </si>
  <si>
    <t>Bản Huổi Thủng 3, xã Na Cô Sa</t>
  </si>
  <si>
    <t>Trường Tiểu học Na Cô Sa</t>
  </si>
  <si>
    <t>Các điểm thành lập mới bổ sung và đề án điều chỉnh (theo QĐ 79 và QĐ 38)</t>
  </si>
  <si>
    <t>CHỦ ĐẦU TƯ (UBND HUYỆN MƯỜNG NHÉ)</t>
  </si>
  <si>
    <t>Phương án sắp xếp, ổn định dân cư điểm bản  Chuyên Gia 3 (Huổi Đá) xã Nậm Kè</t>
  </si>
  <si>
    <t>Nhà lớp học bản</t>
  </si>
  <si>
    <t>Bản Tiên Tiến, xã Chung Chải</t>
  </si>
  <si>
    <t>Cầu và đường vào bản Tiên Tiến, xã Chung Chải</t>
  </si>
  <si>
    <t>Nước sinh hoạt</t>
  </si>
  <si>
    <t>Bản Thống Nhất, xã Nậm Kè</t>
  </si>
  <si>
    <t>Đường vào bản Thống Nhất</t>
  </si>
  <si>
    <t xml:space="preserve">Nhà lớp học  </t>
  </si>
  <si>
    <t>Bản Nậm Kè 1, xã Nậm Kè</t>
  </si>
  <si>
    <t>Đường vào bản Nậm Kè 1</t>
  </si>
  <si>
    <t>Bản Mường Nhé 1, xã Mường Nhé</t>
  </si>
  <si>
    <t>Đường vào bản Mường Nhé 1</t>
  </si>
  <si>
    <t>Bản Mường Nhé 2, xã Mường Nhé</t>
  </si>
  <si>
    <t>Đường vào bản Mường Nhé 2</t>
  </si>
  <si>
    <t>Bản Đầu Cầu Si Ma</t>
  </si>
  <si>
    <t>Đường giao thông bản Si Ma</t>
  </si>
  <si>
    <t>NSH bản Si Ma</t>
  </si>
  <si>
    <t>Nhà lớp học bản Si Ma</t>
  </si>
  <si>
    <t xml:space="preserve">Điểm bản Cà Là Pá, Cà Là Pá 1 xã Leng Su Sìn </t>
  </si>
  <si>
    <t>Đường vào bản Cà Là Pá</t>
  </si>
  <si>
    <t>Nhà lớp học</t>
  </si>
  <si>
    <t xml:space="preserve"> Nước sinh hoạt</t>
  </si>
  <si>
    <t>CHỦ ĐẦU TƯ (BCH BỘ ĐỘI BIÊN PHÒNG TỈNH TỈNH)</t>
  </si>
  <si>
    <t>Dự án: Nước sinh hoạt đầu nguồn Hua sin 2 (Giai đoạn II)</t>
  </si>
  <si>
    <t>CHỦ ĐẦU TƯ (SỞ NÔNG NGHIỆP VÀ PTNT TỈNH)</t>
  </si>
  <si>
    <t>Bản Huổi Lắp xã Quảng Lâm</t>
  </si>
  <si>
    <t>Kè chống sạt lở công trình nhà lớp học bản Huổi Lắp, xã Quảng Lâm</t>
  </si>
  <si>
    <t>Bản Huổi Ban xã Mường Nhé</t>
  </si>
  <si>
    <t>Công trình nước sinh hoạt cho các hộ dân phải di chuyển ra khỏi vùng sạt lở bản Huổi Ban, xã Mường Nhé</t>
  </si>
  <si>
    <t>Đường giao thông vào khu vực nơi ở mới để bố trí cho các hộ dân phải di chuyển ra khỏi vùng sạt lở bản Huổi Ban, xã Mường Nhé</t>
  </si>
  <si>
    <t>Bản Húi To 1 và Húi To 2 xã Chung Chải</t>
  </si>
  <si>
    <t xml:space="preserve">Bổ sung 01 đường nhánh nội bản </t>
  </si>
  <si>
    <t>Nâng cấp công trình nước sinh hoạt bản giai đoạn II</t>
  </si>
  <si>
    <t>Xây mới 01 nhà lớp học bản giai đoạn II</t>
  </si>
  <si>
    <t>Bản Chăn Nuôi xã Nà Khoa, Nậm Pồ</t>
  </si>
  <si>
    <t xml:space="preserve"> -</t>
  </si>
  <si>
    <t>Đường vào bản Chăn Nuôi</t>
  </si>
  <si>
    <t>Nước sinh hoạt bản Chăn Nuôi</t>
  </si>
  <si>
    <t>Nhà lớp học bản Chăn Nuôi</t>
  </si>
  <si>
    <t>XÃ QUẢNG LÂM</t>
  </si>
  <si>
    <t>Cầu treo Huổi Sái Lương</t>
  </si>
  <si>
    <t>Thủy lợi Huổi Súc</t>
  </si>
  <si>
    <t>Thủy lợi Nậm Mỳ, bản Quảng Lâm</t>
  </si>
  <si>
    <t>Nâng cấp NSH bản Quảng Lâm</t>
  </si>
  <si>
    <t>Nâng cấp NSH bản Trạm Búng</t>
  </si>
  <si>
    <t>Công trình NSH cho trường THCS</t>
  </si>
  <si>
    <t>Nhà lớp học Chà Nọi 2</t>
  </si>
  <si>
    <t>Nhà lớp học Dền Thàng</t>
  </si>
  <si>
    <t>Nhà lớp học tại bản Huổi Sái Lương</t>
  </si>
  <si>
    <t>XÃ NẬM KÈ</t>
  </si>
  <si>
    <t xml:space="preserve">Cầu BTCT bản Nậm Kè + Đoạn tuyến đấu nối </t>
  </si>
  <si>
    <t>Cầu treo Phiêng Vai - Huổi Khon</t>
  </si>
  <si>
    <t>Thủy lợi Bản Nậm Kè</t>
  </si>
  <si>
    <t xml:space="preserve">Nâng cấp NSH bản chuyên gia 1 </t>
  </si>
  <si>
    <t>Nâng cấp NSH bản Nậm Kè</t>
  </si>
  <si>
    <t>Nhà lớp học bản Huổi Khon</t>
  </si>
  <si>
    <t>Nhà lớp học bản Chuyên Gia 2</t>
  </si>
  <si>
    <t>Nhà lớp học bản Chuyên Gia 1</t>
  </si>
  <si>
    <t>XÃ PÁ MỲ</t>
  </si>
  <si>
    <t>Công trình NSH bản Huổi Pết</t>
  </si>
  <si>
    <t>Nhà lớp học bản Pá Mỳ 2</t>
  </si>
  <si>
    <t xml:space="preserve">Nhà lớp học bản Pá Mỳ 3 </t>
  </si>
  <si>
    <t>Nhà lớp học bản Huổi Lụ 1+2</t>
  </si>
  <si>
    <t>XÃ MƯỜNG TOONG</t>
  </si>
  <si>
    <t>Nâng cấp NSH bản Cây Sặt</t>
  </si>
  <si>
    <t>NSH bản Nậm Hạ</t>
  </si>
  <si>
    <t>Nhà lớp học bản Nậm Pan 1+2+3</t>
  </si>
  <si>
    <t>Nhà lớp học bản Huổi Đanh</t>
  </si>
  <si>
    <t>XÃ HUỔI LẾCH</t>
  </si>
  <si>
    <t>Nhà lớp học bản Nậm Hính 1+2;</t>
  </si>
  <si>
    <t>XÃ MƯỜNG NHÉ</t>
  </si>
  <si>
    <t>Đường ra các khu sản xuất Nậm Pố 1+2+3</t>
  </si>
  <si>
    <t>Nâng cấp NSH bản Mường Nhé-Phiêng Kham</t>
  </si>
  <si>
    <t>Nâng cấp NSH bản Nậm San 1</t>
  </si>
  <si>
    <t>Nhà lớp học bản Nà Pán</t>
  </si>
  <si>
    <t>XÃ NẬM VÌ</t>
  </si>
  <si>
    <t>Nâng cấp SC NSH bản Huổi Lúm</t>
  </si>
  <si>
    <t>Nâng cấp SC NSH bản Nậm Vì</t>
  </si>
  <si>
    <t>Nhà lớp học bản Vang Hồ</t>
  </si>
  <si>
    <t>XÃ CHUNG CHẢI</t>
  </si>
  <si>
    <t>Nâng cấp SC NSH bản Nậm Khum</t>
  </si>
  <si>
    <t>NSH bản Nậm Vì</t>
  </si>
  <si>
    <t>Nhà lớp học bản Nậm Vì</t>
  </si>
  <si>
    <t>Nhà lớp học bản Nậm Pắc</t>
  </si>
  <si>
    <t>XÃ LENG SU SÌN</t>
  </si>
  <si>
    <t>Thủy lợi bản Á Di</t>
  </si>
  <si>
    <t>Nâng cấp SC NSH bản Suối Voi</t>
  </si>
  <si>
    <t>Nâng cấp SC NSH bản Leng Su Sìn</t>
  </si>
  <si>
    <t>NSH bản Phứ Ma</t>
  </si>
  <si>
    <t>XÃ SEN THƯỢNG</t>
  </si>
  <si>
    <t>Nâng cấp thủy lợi bản Pa Ma</t>
  </si>
  <si>
    <t>Rọ đá kè bảo vệ đất bản Pa Ma</t>
  </si>
  <si>
    <t>Nâng cấp NSH bản Sen Thượng</t>
  </si>
  <si>
    <t>Nhà lớp học bản Long san</t>
  </si>
  <si>
    <t>Nhà lớp học bản Pa Ma</t>
  </si>
  <si>
    <t>XÃ SÍN THẦU</t>
  </si>
  <si>
    <t>Rọ đá kè bản, ruộng Pa Ma + Lỳ Mà Tá + Pờ Nhù Khò</t>
  </si>
  <si>
    <t>Nâng cấp SC NSH bản A Pa Chải</t>
  </si>
  <si>
    <t>Nhà lớp học bản Tả Ko Ky</t>
  </si>
  <si>
    <t>Nhà lớp học bản Tá Miếu</t>
  </si>
  <si>
    <t>XÃ NÀ BỦNG</t>
  </si>
  <si>
    <t>Nâng cấp NSH bản Nậm Tắt 2</t>
  </si>
  <si>
    <t>Nhà lớp học bản Trên Nương</t>
  </si>
  <si>
    <t xml:space="preserve">Nhà lớp học bản Ngài Thầu 2 </t>
  </si>
  <si>
    <t xml:space="preserve">Nhà lớp học bản Púng Pá Kha </t>
  </si>
  <si>
    <t xml:space="preserve">Nhà lớp học bản Nậm Tắt 2 </t>
  </si>
  <si>
    <t>XÃ VÀNG ĐÁN</t>
  </si>
  <si>
    <t>NSH bản Nộc Cốc</t>
  </si>
  <si>
    <t xml:space="preserve">Nhà lớp học bản Huổi Khương 2 </t>
  </si>
  <si>
    <t>Nhà lớp học bản Vàng Đán</t>
  </si>
  <si>
    <t xml:space="preserve">Nhà lớp học Huổi Dạo </t>
  </si>
  <si>
    <t>XÃ NÀ HỲ</t>
  </si>
  <si>
    <t>Đường vào khu vực Púng Luông (Nà Hỳ 2)</t>
  </si>
  <si>
    <t>Nâng cấp NSH bản Nà Hỳ 3</t>
  </si>
  <si>
    <t>XÃ NẬM CHUA</t>
  </si>
  <si>
    <t>NSH bản Nậm Chua 5</t>
  </si>
  <si>
    <t>XÃ NÀ KHOA</t>
  </si>
  <si>
    <t xml:space="preserve">Nhà lớp học bản Huổi Hâu </t>
  </si>
  <si>
    <t xml:space="preserve">Nhà lớp học bản Huổi Po </t>
  </si>
  <si>
    <t>XÃ NẬM NHỪ</t>
  </si>
  <si>
    <t>Nâng cấp NSH bản Nậm Chua 1</t>
  </si>
  <si>
    <t>NSH bản Nậm Nhừ 1 xã Nà Khoa</t>
  </si>
  <si>
    <t>NSH bản Nậm Chua 3 xã Nà Khoa</t>
  </si>
  <si>
    <t xml:space="preserve">Nhà lớp học bản Huổi Lụ 2 </t>
  </si>
  <si>
    <t>XÃ CHÀ CANG</t>
  </si>
  <si>
    <t xml:space="preserve">Nhà lớp học Nậm Hài </t>
  </si>
  <si>
    <t>Nhà lớp học Vàng Lếch</t>
  </si>
  <si>
    <t xml:space="preserve">Nhà lớp học Huổi Chá </t>
  </si>
  <si>
    <t>Nhà lớp học Hô Hài</t>
  </si>
  <si>
    <t>XÃ NẬM TIN</t>
  </si>
  <si>
    <t>Đường vào bản Vàng Lếch, bản Huổi Chá</t>
  </si>
  <si>
    <t>NSH bản Nậm Tin 2</t>
  </si>
  <si>
    <t xml:space="preserve">Xây dựng nhà nội trú cho THCS </t>
  </si>
  <si>
    <t xml:space="preserve">Nhà lớp học bản Tàng Do </t>
  </si>
  <si>
    <t xml:space="preserve">Nhà lớp học bản Nậm Tin 2 </t>
  </si>
  <si>
    <t xml:space="preserve">Nhà lớp học bản Nậm Tin 3 </t>
  </si>
  <si>
    <t xml:space="preserve">Nhà lớp học bản Nậm Tin 4 </t>
  </si>
  <si>
    <t xml:space="preserve">Nhà lớp học Huổi Tang </t>
  </si>
  <si>
    <t xml:space="preserve">Nhà lớp học bản Mốc 4 </t>
  </si>
  <si>
    <t xml:space="preserve">Nhà lớp học bản Huổi Đắp </t>
  </si>
  <si>
    <t>XÃ PA TẦN</t>
  </si>
  <si>
    <t>Cung cấp nước trụ sở UBND xã, trạm xá, trường Mầm non</t>
  </si>
  <si>
    <t>XÃ NA CÔ SA</t>
  </si>
  <si>
    <t>Công trình NSH bản Pắc A 2</t>
  </si>
  <si>
    <t>Công trình NSH Na Cô Sa III nhóm 1</t>
  </si>
  <si>
    <t>Nhà lớp học Pắc A 2</t>
  </si>
  <si>
    <t>Nhà lớp học Huổi Thủng 2</t>
  </si>
  <si>
    <t>Nhà lớp học Na Cô Sa 2</t>
  </si>
  <si>
    <t>Nhà lớp học Na Cô Sa 1</t>
  </si>
  <si>
    <t>VỐN XÂY DỰNG PHƯƠNG ÁN</t>
  </si>
  <si>
    <t>PA bản Huổi Thanh 1 xã Nậm Kè</t>
  </si>
  <si>
    <t>PA bản Tân Phong xã Mường Nhé</t>
  </si>
  <si>
    <t>PA bản Chuyên Gia 3 (Huổi Đá) xã Nậm Kè</t>
  </si>
  <si>
    <t>PA bản Tiên Tiến, xã Chung Chải</t>
  </si>
  <si>
    <t>PA bản Thống Nhất, xã Nậm Kè</t>
  </si>
  <si>
    <t>PA bản Nậm Kè 1, xã Nậm Kè</t>
  </si>
  <si>
    <t>PA bản Đầu Cầu Si Ma</t>
  </si>
  <si>
    <t>PA bản Mường Nhé 1, xã Mường Nhé</t>
  </si>
  <si>
    <t>PA bản Mường Nhé 2, xã Mường Nhé</t>
  </si>
  <si>
    <t>Phương án bản Cà Là Pá , Cà Là Pá 1 xã Leng Su Sìn</t>
  </si>
  <si>
    <t>CHUỦ ĐẦU TƯ (SỞ NÔNG NGHIỆP VÀ PTNT TỈNH)</t>
  </si>
  <si>
    <t>Điều chỉnh, bổ sung PA Bản Húi To 1 và Húi To 2</t>
  </si>
  <si>
    <t>Điều chỉnh, bổ sung PA Bản Huổi Ban</t>
  </si>
  <si>
    <t>A.1</t>
  </si>
  <si>
    <t>A.2</t>
  </si>
  <si>
    <t>CHỦ ĐẦU TƯ (UBND HUYỆN NẬM PỒ)</t>
  </si>
  <si>
    <t>ĐẦU TƯ HẠ TẦNG CHO CÁC BẢN ỔN ĐỊNH DÂN CƯ TẠI CHỖ VÀ XEN GHÉP</t>
  </si>
  <si>
    <t>C</t>
  </si>
  <si>
    <t>K thực hiện</t>
  </si>
  <si>
    <t>k thực hiện</t>
  </si>
  <si>
    <t>trùng</t>
  </si>
  <si>
    <t>Cầu treo DS bản Nậm Nhừ II</t>
  </si>
  <si>
    <t>Nhà lớp học bản Nậm Chua 1</t>
  </si>
  <si>
    <t>Nhà lớp học bản Nậm Chua 3</t>
  </si>
  <si>
    <t>NSH Bản Huổi Chá</t>
  </si>
  <si>
    <t>NSH Bản Huổi Đắp</t>
  </si>
  <si>
    <t>Thủy lợi Huổi Sâu - Lả Chà</t>
  </si>
  <si>
    <t>Dự án đường Mường Lay - Nậm Nhùn (giai đoạn 1)</t>
  </si>
  <si>
    <t>148/QĐ-UBND ngày 04/2/2007</t>
  </si>
  <si>
    <t>b GT chỉnh lại</t>
  </si>
  <si>
    <t>Cải tạo, nâng cấp Bệnh viện Y học cổ truyền - Phục hồi chức năng tỉnh</t>
  </si>
  <si>
    <t>Cải tạo, nâng cấp, sửa chữa Trung tâm hoạt động TTN Điện Biên</t>
  </si>
  <si>
    <t>Hỗ trợ Đền bù GPMB dự án: Thao trường Bộ CHQS tỉnh</t>
  </si>
  <si>
    <t>Nâng cấp, cải tạo phòng học thành phòng thực hành nghề phi nông nghiệp Trường Cao đẳng Kinh tế - Kỹ thuật Điện Biên</t>
  </si>
  <si>
    <t>Trạm Y tế Thị trấn Mường Chà</t>
  </si>
  <si>
    <t>Trạm Y tế xã Thanh An, huyện Điện Biên</t>
  </si>
  <si>
    <t>Nâng cấp, sửa chữa trạm y tế các phường Him Lam và Mường Thanh TP ĐBP</t>
  </si>
  <si>
    <t>Đầu tư xây dựng hạ tầng kỹ thuật Cụm công nghiệp hỗ hợp xã Ẳng Tở, huyện Mường Ảng, tỉnh Điện Biên</t>
  </si>
  <si>
    <t>Nâng cấp Đường vào Đồn Biên phòng Thanh Luông 423 đến Mốc 104, xã Thanh Luông, huyện Điện Biên</t>
  </si>
  <si>
    <t>Nâng cấp đường QL6 – TT xã Rạng Đông - TT xã Phình Sáng – Phảng Củ, huyện Tuần Giáo.</t>
  </si>
  <si>
    <t>LG NSĐP</t>
  </si>
  <si>
    <t>Các hạng mục thuộc dự án tổng thể đầu tư xây dựng trung tâm thể dục thể thao tỉnh Điện Biên</t>
  </si>
  <si>
    <t>Vốn NSTW cho các dự án trọng điểm</t>
  </si>
  <si>
    <t>Đề án 79</t>
  </si>
  <si>
    <t>Dự án di dân TĐC TĐ Sơn La</t>
  </si>
  <si>
    <t>Đề án ổn định dân cư, PTKTXH vùng TĐC TĐ Sơn La GĐ 2</t>
  </si>
  <si>
    <t>Bảo tàng tỉnh Điện Biên</t>
  </si>
  <si>
    <t>Nâng cấp, bổ sung các trang thiết bị quan trắc môi trường tỉnh Điện Biên</t>
  </si>
  <si>
    <t>Bố trí thanh toán nợ XDCB</t>
  </si>
  <si>
    <t>Vốn 30a 2019 kéo dài k đc điều chỉnh</t>
  </si>
  <si>
    <t>TW hỗ trợ 50% (Sở Tài nguyên môi trường)</t>
  </si>
  <si>
    <t>Tỉnh đoàn</t>
  </si>
  <si>
    <t>Sở Nội vụ</t>
  </si>
  <si>
    <t>Dự án số hóa tài liệu lưu trữ lịch sử tỉnh Điện Biên</t>
  </si>
  <si>
    <t>Nâng cấp, cải tạo cơ sở vật chất thực hành nghề, trường Cao đẳng Nghề</t>
  </si>
  <si>
    <t>Hội CCB</t>
  </si>
  <si>
    <t>Bố trí phần vốn NSTW bị thu hồi</t>
  </si>
  <si>
    <t>NC SC đường nội thị, thảm BT nhựa 1 số trục đường nội thị thị trấn Điện Biên Đông</t>
  </si>
  <si>
    <t>Cải tạo, nâng cấp đường từ ngã ba bệnh viện tỉnh đến ngã tư Tà Lèng (Đoạn từ nút N20 đến trung tâm xã Tà Lèng), TP ĐBP</t>
  </si>
  <si>
    <t>Bổ sung, nâng cấp các trường tiểu học xã Mường Đun, huyện Tủa Chùa</t>
  </si>
  <si>
    <t>Đường giao thông lên bản + nội bản điểm ĐCĐC Hô Huổi Luông A, xã Lay Nưa, thị xã Mường Lay</t>
  </si>
  <si>
    <t>Đường giao thông lên bản + nội bản điểm ĐCĐC Hô Nậm Cản, xã Lay Nưa, thị xã Mường Lay</t>
  </si>
  <si>
    <t>1373/QĐ-UBND ngày 09/12/2020</t>
  </si>
  <si>
    <t>1374/QĐ-UBND ngày 09/12/2020</t>
  </si>
  <si>
    <t>LG vốn 2085</t>
  </si>
  <si>
    <t>Trường tiểu học số 1 Nà Nhạn, TP ĐBP</t>
  </si>
  <si>
    <t>Cải tạo, nâng cấp trường Tiểu học Hoàng Văn Nô, TP ĐBP</t>
  </si>
  <si>
    <t>Cải tạo, nâng cấp nhà lớp học trường mầm non Thanh Bình, TP ĐBP</t>
  </si>
  <si>
    <t>Xây mới trụ sở UBND xã Pá Khoang, TP ĐBP</t>
  </si>
  <si>
    <t>Cải tạo, nâng cấp trường Tiểu học số 1 xã Pá Khoang, TP ĐBP</t>
  </si>
  <si>
    <t>Đã được giao CBĐT năm 2020 và phê duyệt chủ trương</t>
  </si>
  <si>
    <t>Bố trí vốn dự phòng NSTW năm 2020: 5 tỷ</t>
  </si>
  <si>
    <t>Bố trí vốn dự phòng NSTW năm 2020: 37 tỷ</t>
  </si>
  <si>
    <t>TỔNG HỢP DỰ KIẾN KẾ HOẠCH ĐẦU TƯ CÔNG TRUNG HẠN 2021-2025</t>
  </si>
  <si>
    <t>Đơn vị tính: Triệu đồng</t>
  </si>
  <si>
    <t>Số vốn phân bổ chi tiết</t>
  </si>
  <si>
    <t>Tính theo điểm NQ 26</t>
  </si>
  <si>
    <t>1.3</t>
  </si>
  <si>
    <t>1.4</t>
  </si>
  <si>
    <t>1.5</t>
  </si>
  <si>
    <t>1.6</t>
  </si>
  <si>
    <t>1.7</t>
  </si>
  <si>
    <t>1.8</t>
  </si>
  <si>
    <t>1.9</t>
  </si>
  <si>
    <t>1.10</t>
  </si>
  <si>
    <t>b.1</t>
  </si>
  <si>
    <t>b.2</t>
  </si>
  <si>
    <t>Tổng vốn cấp tỉnh quản lý sau khi trừ đi các khoản mục phải bố trí ở trên, còn lại dành để KCM</t>
  </si>
  <si>
    <t>Vốn Ngân sách Trung ương trong nước</t>
  </si>
  <si>
    <t>Vốn nước ngoài</t>
  </si>
  <si>
    <t>Dự án đường giao thông kết nối các khu vực kinh tế trọng điểm thuộc vùng kinh tế động lực dọc trục QL 279 và QL 12, tỉnh Điện Biên</t>
  </si>
  <si>
    <t>(a+b)</t>
  </si>
  <si>
    <t>(b1+b2)</t>
  </si>
  <si>
    <t>Đường từ QL279 đi bản Mánh Đanh, xã Ẳng Cang, huyện Mường Ảng</t>
  </si>
  <si>
    <t>Dự án Phát triển cơ sở hạ tầng du lịch hỗ trợ cho tăng trưởng toàn diện khu vực Tiểu vùng Mê Công mở rộng</t>
  </si>
  <si>
    <t>2206/QĐ-TTg ngày 24/12/2020; 165/QĐ-BVHTTDL ngày 15/01/2021</t>
  </si>
  <si>
    <t xml:space="preserve">Dự án mở rộng quy mô vệ sinh và nước sạch nông thôn dựa trên kết quả </t>
  </si>
  <si>
    <t>1039/QĐ-UBND 10/8/2016</t>
  </si>
  <si>
    <t>CHI TIẾT DỰ KIẾN KẾ HOẠCH ĐẦU TƯ TRUNG HẠN 5 NĂM GIAI ĐOẠN 2021-2025 VỐN NƯỚC NGOÀI (VỐN VAY ODA VÀ VỐN VAY ƯU ĐÃI CỦA CÁC NHÀ TÀI TRỢ NƯỚC NGOÀI)</t>
  </si>
  <si>
    <t>Biểu số 6</t>
  </si>
  <si>
    <t>Đường giao thông bản Tân Phong</t>
  </si>
  <si>
    <t>DỰ ÁN TÁI ĐỊNH CƯ THỦY ĐIỆN SƠN LA TỈNH ĐIỆN BIÊN</t>
  </si>
  <si>
    <t>ĐƯỜNG VÀO KHU TÁI ĐỊNH CƯ</t>
  </si>
  <si>
    <t xml:space="preserve">Đường Sùng Phái sinh đi Bệnh viện tỉnh </t>
  </si>
  <si>
    <t xml:space="preserve">QĐ/1033-UBND 13/10/2011 và 1022/QĐ-UBND  22/12/2014 </t>
  </si>
  <si>
    <t>- Thu ứng 624 triệu đồng (Theo Quyết định số 198/QĐ-UBND ngày 13/3/2017 của UBND thành phố)</t>
  </si>
  <si>
    <t xml:space="preserve">Đường từ ngã ba Bệnh viện - ngã tư Tà Lèng </t>
  </si>
  <si>
    <t>1034/QĐ-UBND 22/3/2011 và 1579/QĐ-UBND  31/12/2015</t>
  </si>
  <si>
    <t>- Thu ứng 164 triệu đồng (Theo Quyết định số 198/QĐ-UBND ngày 13/3/2017 của UBND thành phố)</t>
  </si>
  <si>
    <t xml:space="preserve">CÁC HẠNG MỤC, CÔNG TRÌNH CƠ SỞ HẠ TẦNG TẠI CÁC KHU, ĐIỂM TÁI ĐỊNH CƯ </t>
  </si>
  <si>
    <t>Dự án liên khu, điểm tái định cư</t>
  </si>
  <si>
    <t>Dự án đường Mường Lay - Nậm Nhùn</t>
  </si>
  <si>
    <t>Các dự án đang triển khai thực hiện</t>
  </si>
  <si>
    <t>San nền, đường giao thông, thoát nước điểm dân cư Khe Chít</t>
  </si>
  <si>
    <t>169/QĐ-UBND  03/02/2016</t>
  </si>
  <si>
    <t xml:space="preserve">Đường vành đai II( Nối tiếp từ khu TĐC Noong Bua đến khu TĐC Pú Tửu, đã bao gồm hạng mục bổ sung tuyến đường 60 m) </t>
  </si>
  <si>
    <t xml:space="preserve"> 1333/QĐ-UBND 04/12/2015</t>
  </si>
  <si>
    <t>Thu ứng 46.833 trđ (trong đó: 20.000 triệu đồng tại QĐ số  130/QĐ-UBND ngày 9/2/2018; 21.200 triệu đồng tại QĐ số 1040/QĐ-UBND ngày 08/10/2020 và 5.633 triệu đồng tại QĐ số 198/QĐngày 13/3/2017 của UBND thành phố)</t>
  </si>
  <si>
    <t>Đường vào khu TĐC Noong Bua (đoạn từ Đường Hoàng Văn Thái đến nút ngã tư Khe Chít)</t>
  </si>
  <si>
    <t>1497/QĐ-UBND  25/12/2015</t>
  </si>
  <si>
    <t>Thu ứng 1.509 trđ( số 198/QĐngày 13/3/2017 của UBND thành phố)</t>
  </si>
  <si>
    <t>Đền bù GPMB, hỗ trợ tái định cư</t>
  </si>
  <si>
    <t>Thu ứng 3.800 triệu đồng tại QĐ số 1040/QĐ-UBND ngày 08/10/2020</t>
  </si>
  <si>
    <t>Bồi thường + Hỗ trợ TĐC</t>
  </si>
  <si>
    <t>Thu ứng 5.359 trđ  (số 1058/ QĐ-UBND ngày 29/10/2019 UBND tỉnh)</t>
  </si>
  <si>
    <t>ĐỀ ÁN ỔN ĐỊNH DÂN CƯ , PHÁT TRIỂN KINH TẾ XÃ HỘI VÙNG TÁI ĐỊNH CƯ THỦY ĐIỆN SƠN LA</t>
  </si>
  <si>
    <t>ĐẦU TƯ HỖ TRỢ SẢN XUẤT</t>
  </si>
  <si>
    <t>Hỗ trợ chuyển đổi cây trồng, vật nuôi có giá trị kinh tế cao</t>
  </si>
  <si>
    <t xml:space="preserve">Hỗ trợ mua giống và mua phân bón để chuyển từ cây trồng hàng năm sang cây trồng lâu năm </t>
  </si>
  <si>
    <t>Dự án sản xuất rau an toàn thị xã Mường Lay, vùng tái định cư thị xã Mường Lay</t>
  </si>
  <si>
    <t>Hỗ trợ một lần tiền mua giống và hỗ trợ ba năm liền mua phân bón để chuyển từ cây trồng hàng năm sang trồng cây lâu năm xã Si Pa Phìn( khu điểm tái định cư Si Pa Phìn)  vùng tái định cư huyện Nậm Pồ</t>
  </si>
  <si>
    <t>Hỗ trợ một lần tiền mua giống và hỗ trợ ba năm liền mua phân bón để chuyển từ cây trồng hàng năm sang trồng cây lâu năm xã Mường Nhé ( Khu điểm tái định cư Mường Nhé ) vùng tái định cư huyện Mường Nhé</t>
  </si>
  <si>
    <t>Hỗ trợ một lần tiền mua giống và hỗ trợ ba năm liền mua phân bón để chuyển từ cây trồng hàng năm sang trồng cây lâu năm xã Tủa Thàng ( khu điểm tái định cư Tà Huổi Tráng Tà Si Láng ), xã Huổi Só (khu điểm tái định cư Huổi Lóng) và xã Mường Báng ( khu điểm tái định cư Huổi Lực) vùng tái định cư huyện Tủa Chùa</t>
  </si>
  <si>
    <t xml:space="preserve">Hỗ trợ mua giống và phân bón để chuyển đổi cơ cấu giống đối với cây ngắn ngày </t>
  </si>
  <si>
    <t>Dự án Hỗ trợ tiền mua giống và phân bón 3 vụ sản xuất liên tiếp để chuyển đổi cơ cấu giống đối với cây ngắn ngày tại xã Tủa Thàng ( khu điểm tái định cư Tà Huồi Tráng, Tà Si Láng); xã Huổi Só ( khu điểm tái định cư thôn Huổi Lóng) và thị trấn Tủa Chùa( khu điểm tái định cư Huổi Lực) vùng tái định cư huyện Tủa Chùa</t>
  </si>
  <si>
    <t>1390 QĐ-UBND ngày 09/12/2020</t>
  </si>
  <si>
    <t>Dự án Hỗ trợ tiền mua giống và phân bón 3 vụ sản xuất liên tiếp để chuyển đổi cơ cấu giống đối với cây ngắn ngày phường Na Lay (3 khu tái định cư Cơ Khí + Nậm Cản + Chi Luông) xã Lay Nưa và phường  Sông Đà (khu điểm tái định cư Lay Nưa, Đồi Cao) vùng tái định cư thị xã Mường Lay</t>
  </si>
  <si>
    <t>Dự án Hỗ trợ tiền mua giống và phân bón 3 vụ sản xuất liên tiếp để chuyển đổi cơ cấu giống đối với cây ngăn ngày xã Si Pa Phìn (khu điểm tái định cư Si Pa Phìn) vùng tái định cư huyện Nậm Pồ</t>
  </si>
  <si>
    <t>Dự án Hỗ trợ tiền mua giống và phân bón 3 vụ sản xuất liên tiếp để chuyển đổi cơ cấu giống đối với cây ngăn ngày xã Mường Nhé (khu điểm tái định cư Mường Nhé) vùng tái định cư huyện Mường Nhé</t>
  </si>
  <si>
    <t>Dự án Hỗ trợ tiền mua giống và phân bón 3 vụ sản xuất liên tiếp để chuyển đổi cơ cấu giống đối với cây ngăn ngày phường Noong Bua vùng tái định cư thành phố Điện Biên Phủ</t>
  </si>
  <si>
    <t>Hỗ trợ mua giống phát triển đàn gia cầm và thủy sản hoặc mua giống phát triển đàn gia súc</t>
  </si>
  <si>
    <t>Dự án hỗ trợ một lần tiền mua giống  gia súc  phát triển chăn nuôi tại xã Tủa Thàng ( khu điểm tái định cư Tà Huổi Tráng, Tà Si Láng); xã Huổi Só  ( khu điểm tái định cư thôn Huổi Lóng) và thị trấn Tủa Chùa ( khu điểm tái định cư Huổi lực ) vùng tái định cư huyện Tủa Chùa</t>
  </si>
  <si>
    <t>1391 QĐ-UBND  ngày 09/12/2020</t>
  </si>
  <si>
    <t>Dự án hỗ trợ hai lần tiền mua giống gia cầm  phường Na Lay (3 khu tái định cư Cơ Khí, Nậm cản, Chi Luông), xã Lay Nưa (khu điểm tái định cư Nay Lưa) và phường Sông Đà (khu điểm tái định cư Đồi Cao), vùng tái định cư thị xã Mường Lay</t>
  </si>
  <si>
    <t>Dự án hỗ trợ hai lần tiền mua giống gia cầm và thủy sản hoặc một lần tiền mua giống gia súc xã Si Pa Phìn ( khu điểm tái định cư Si Pa Phìn ) vùng tái định cư huyện Nậm Pồ</t>
  </si>
  <si>
    <t>Dự án hỗ trợ hai lần tiền mua giống gia cầm và thủy sản hoặc một lần tiền mua giống gia súc xã Mường Nhé ( khu điểm tái định cư Mường Nhé ) vùng tái định cư huyện Mường Nhé</t>
  </si>
  <si>
    <t>Hỗ trợ hộ nghèo làm chuồng trại chăn nuôi, giống cỏ và hỗ trợ lãi suất vốn vay</t>
  </si>
  <si>
    <t>Dự án Hỗ trợ hộ nghèo làm chuồng trại chăn nuôi, giống cỏ và hỗ trợ lãi suất vốn vay Phường Na Lay (3 khu tái định cư Cơ khí, Nậm Cản, Chi Luông),  xã Lay Nưa (Khu điểm tái định cư Lay Nưa),và Phường Sông Đà (khu điểm tái định cư Đồi cao) vùng tái định cư thị xã Mường Lay</t>
  </si>
  <si>
    <t>Dự án Hỗ trợ hộ nghèo làm chuồng trại chăn nuôi, giống cỏ và hỗ trợ lãi suất vốn vay xã  Si Pa Phìn (khu điểm tái định cư Si Pa Phìn) vùng tái định cư huyện Nậm Pồ</t>
  </si>
  <si>
    <t>Dự án Hỗ trợ hộ nghèo làm chuồng trại chăn nuôi, giống cỏ và hỗ trợ lãi suất vốn vay xã  Mường Nhé (khu điểm tái định cư Mường Nhé) vùng tái định cư huyện Mường Nhé</t>
  </si>
  <si>
    <t>Dự án Hỗ trợ hộ nghèo làm chuồng trại chăn nuôi, giống cỏ và hỗ trợ lãi suất vốn vay xã  Tủa Thàng (khu điểm tái định cư Tà Huổi Tráng Tà Si Láng), xã Huổi Só(khu điểm tái định cư Huổi Lóng), xã Mường Báng (khu điểm tái định cư Huổi Lực) vùng tái định cư huyện Tủa Chùa</t>
  </si>
  <si>
    <t>Dự án Hỗ trợ hộ nghèo làm chuồng trại chăn nuôi, giống cỏ và hỗ trợ lãi suất vốn vay phường Noong Bua (khu điểm tái định cư Noong Bua) vùng tái định cư thành phố Điện Biên Phủ</t>
  </si>
  <si>
    <t>Hỗ trợ người lao động tại các khu điểm tái định cư học nghề</t>
  </si>
  <si>
    <t>Dự án Hỗ trợ người lao động tại các khu, điểm tái định cư có nhu cầu đào tạo chuyển đổi nghề nghiệp, việc làm Phường Na Lay (3 khu tái định cư Cơ khí, Nậm Cản, Chi Luông) xã Lay Nưa (Khu điểm tái định cư Lay Nưa),và Phường Sông Đà (khu điểm tái định cư Đồi cao) vùng tái định cư thị xã Mường Lay</t>
  </si>
  <si>
    <t>Dự án Hỗ trợ người lao động tại các khu, điểm tái định cư có nhu cầu đào tạo chuyển đổi nghề nghiệp, việc làm xã Si Pa Phìn ( khu điểm tái định cư Si Pa Phìn) vùng tái định cư  huyện Nậm Pồ</t>
  </si>
  <si>
    <t>Dự án Hỗ trợ người lao động tại các khu, điểm tái định cư có nhu cầu đào tạo chuyển đổi nghề nghiệp, việc làm xã Mường Nhé ( khu điểm tái định cư Mường Nhé) vùng tái định cư huyện Mường Nhé</t>
  </si>
  <si>
    <t>Dự án Hỗ trợ người lao động tại các khu, điểm tái định cư có nhu cầu đào tạo chuyển đổi nghề nghiệp, việc làm  xã  Tủa Thàng (khu điểm tái định cư Tà Huổi Tráng Tà Si Láng), xã Huổi Só(khu điểm tái định cư Huổi Lóng), xã Mường Báng (khu điểm tái định cư Huổi Lực) vùng tái định cư huyện Tủa Chùa</t>
  </si>
  <si>
    <t>Dự án Hỗ trợ người lao động tại các khu, điểm tái định cư có nhu cầu đào tạo chuyển đổi nghề nghiệp, việc làm phường Noong Bua( khu điểm tái định cư  Noong Bua ) vùng tái định cư thành phố Điện Biên Phủ</t>
  </si>
  <si>
    <t>Hỗ trợ khuyến nông</t>
  </si>
  <si>
    <t>Đề xuất theo nhu cầu của Chủ Đầu tư</t>
  </si>
  <si>
    <t>Hỗ trợ khoán bảo vệ rừng phòng hộ và rừng sản xuất</t>
  </si>
  <si>
    <t>Hỗ trợ khoán bảo vệ rừng phòng hộ và rừng sản xuất xã Si Pa Phìn ( khu điểm tái định cư Si Pa Phìn) vùng tái định cư huyện Nậm Pồ</t>
  </si>
  <si>
    <t>Hỗ trợ khoán bảo vệ rừng phòng hộ và rừng sản xuất xã Mường Nhé ( khu điểm tái định cư Mường Nhé) vùng tái định cư huyện Mường Nhé</t>
  </si>
  <si>
    <t>Hỗ trợ khoán bảo vệ rừng phòng hộ và rừng sản xuấtxã  Tủa Thàng (khu điểm tái định cư Tà Huổi Tráng Tà Si Láng), xã Huổi Só(khu điểm tái định cư Huổi Lóng), xã Mường Báng (khu điểm tái định cư Huổi Lực) vùng tái định cư huyện Tủa Chùa</t>
  </si>
  <si>
    <t>Hỗ trợ khoán bảo vệ rừng phòng hộ và rừng sản xuất phường Noong Bua( khu điểm tái định cư  Noong Bua ) vùng tái định cư thành phố Điện Biên Phủ</t>
  </si>
  <si>
    <t>Hỗ trợ khoán bảo vệ rừng phòng hộ và rừng sản xuất Phường Na Lay (3 khu tái định cư Cơ khí, Nậm Cản, Chi Luông), xã Lay Nưa (Khu điểm tái định cư Lay Nưa) và Phường Sông Đà (khu điểm tái định cư Đồi cao) vùng tái định cư thị xã Mường Lay</t>
  </si>
  <si>
    <t xml:space="preserve">VI </t>
  </si>
  <si>
    <t>CHƯA PHÂN BỔ</t>
  </si>
  <si>
    <t>ĐẦU TƯ CÁC DỰ ÁN CƠ SỞ HẠ TẦNG</t>
  </si>
  <si>
    <t>DỰ ÁN ĐẦU TƯ TẠI CÁC KHU, ĐIỂM TÁI ĐỊNH CƯ TRONG CHÍNH SÁCH THEO QĐ 64</t>
  </si>
  <si>
    <t>VÙNG TÁI ĐỊNH CƯ THỊ XÃ MƯỜNG LAY</t>
  </si>
  <si>
    <t xml:space="preserve">  </t>
  </si>
  <si>
    <t>Đường giao thông nội thị các khu thị xã Mường Lay (khu TĐC Đồi Cao, Cơ Khí, Chi Luông, Nậm Cản thuộc dự án san nền GT,TN, kè các Khu tái định cư TXML)</t>
  </si>
  <si>
    <t>213/NQ-HĐND ngày 16/03/2021</t>
  </si>
  <si>
    <t>Thủy lợi bản Đớ</t>
  </si>
  <si>
    <t>Số 1381/QĐ-UBND ngày 9/12/2020</t>
  </si>
  <si>
    <t>Thủy lợi Nậm Cản</t>
  </si>
  <si>
    <t>Số 1380/QĐ-UBND ngày 9/12/2020</t>
  </si>
  <si>
    <t>CTCC</t>
  </si>
  <si>
    <t>Thuỷ lợi Bản Mo</t>
  </si>
  <si>
    <t>Số 1376/QĐ-UBND ngày 09/12/2020</t>
  </si>
  <si>
    <t>Thuỷ lợi Huổi Luân</t>
  </si>
  <si>
    <t>Số 1377/QĐ-UBND ngày 09/12/2020</t>
  </si>
  <si>
    <t>Thuỷ lợi Na Tung (giai đoạn I)</t>
  </si>
  <si>
    <t>Số 1378/QĐ-UBND ngày 09/12/2020</t>
  </si>
  <si>
    <t>Thuỷ lợi Tạo Sen</t>
  </si>
  <si>
    <t>Số 1375/QĐ-UBND ngày 09/12/2020</t>
  </si>
  <si>
    <t>VÙNG TÁI ĐỊNH CƯ HUYỆN NẬM PỒ</t>
  </si>
  <si>
    <t>Nâng cấp, hoàn thiện đường nội bộ khu tái định cư, xã Si Pa Phìn</t>
  </si>
  <si>
    <t>Số 1353/QĐ-UBND ngày 09/12/2020</t>
  </si>
  <si>
    <t>Đường vào khu tái định cư xã Si Pa Phìn</t>
  </si>
  <si>
    <t>Số 1348/QĐ-UBND ngày 9/12/2020</t>
  </si>
  <si>
    <t>Nâng cấp mặt cầu treo Tân Phong</t>
  </si>
  <si>
    <t>Sô 1347/QĐ-UBND ngày 9/12/2020</t>
  </si>
  <si>
    <t>Cầu treo dân sinh Tân Phong 1</t>
  </si>
  <si>
    <t>Sô 1345/QĐ-UBND ngày 9/12/2020</t>
  </si>
  <si>
    <t>Sửa chữa công trình Thủy lợi Chiềng Nưa I</t>
  </si>
  <si>
    <t>Sửa chữa thủy nông Nậm Chim</t>
  </si>
  <si>
    <t>Sô 1352/QĐ-UBND ngày 9/12/2020</t>
  </si>
  <si>
    <t>Kiên cố hóa  thủy lợi nhỏ</t>
  </si>
  <si>
    <t>Cấp nước sinh hoạt bản Tân Lập</t>
  </si>
  <si>
    <t>Sô 1354/QĐ-UBND ngày 9/12/2020</t>
  </si>
  <si>
    <t>Cấp nước sinh hoạt bản Nậm Chim 2 và bản Tân Hưng</t>
  </si>
  <si>
    <t>VÙNG TÁI ĐỊNH CƯ HUYỆN TỦA CHÙA</t>
  </si>
  <si>
    <t>Đường giao thông khu tái định cư Huổi lực</t>
  </si>
  <si>
    <t>Đường sản xuất điểm dân cư Huổi Trẳng (Đường ra khu sản xuất Huổi Trẳng)</t>
  </si>
  <si>
    <t>Số 1333/QĐ-UBND ngày 9/12/2020</t>
  </si>
  <si>
    <t>Đường giao thông nội bản Khu tái định cư Tà Huổi Tráng - Tà Si Láng</t>
  </si>
  <si>
    <t>Số 1355/QĐ-UBND ngày 9/12/2020</t>
  </si>
  <si>
    <t>Đường giao thông nội bản khu tái định cư Huổi Lóng</t>
  </si>
  <si>
    <t>Số 1368/QĐ-UBND ngày 9/12/2020</t>
  </si>
  <si>
    <t>Đường Đề Chu - Tủa Thàng</t>
  </si>
  <si>
    <t>Đường Tà Si Láng - Pắc Na</t>
  </si>
  <si>
    <t>Số 1386/QĐ-UBND ngày 9/12/2020</t>
  </si>
  <si>
    <t xml:space="preserve">Đường UBND xã Huổi Só - khu TĐC Huổi Lóng </t>
  </si>
  <si>
    <t>Thủy lợi hồ Sông Ún</t>
  </si>
  <si>
    <t>Kênh nội đồng thuỷ lợi  Sông Ún</t>
  </si>
  <si>
    <t>Thủy lợi hồ Tà Huổi Tráng, xã Tủa Thàng</t>
  </si>
  <si>
    <t>Nâng cấp kênh thuỷ lợi Tà Huổi Tráng</t>
  </si>
  <si>
    <t>Thuỷ lợi Huổi Trẳng</t>
  </si>
  <si>
    <t>Số 1359/QĐ-UBND ngày 9/12/2020</t>
  </si>
  <si>
    <t>Cấp nước sinh hoạt điểm tái định cư Tà Si Láng</t>
  </si>
  <si>
    <t>Số 1366/QĐ-UBND ngày 9/12/2020</t>
  </si>
  <si>
    <t>Cấp nước sinh hoạt điểm dân cư số 4</t>
  </si>
  <si>
    <t>VÙNG TÁI ĐỊNH CƯ HUYỆN MƯỜNG NHÉ</t>
  </si>
  <si>
    <t>Giao thông, thoát nước cụm dân cư số 2 điểm tái định cư Nậm San.</t>
  </si>
  <si>
    <t>Số 1337/QĐ-UBND ngày 9/12/2020</t>
  </si>
  <si>
    <t>Đường ra khu sản xuất bản Nậm San, xã Mường Nhé</t>
  </si>
  <si>
    <t>số 1339/QĐ-UBND ngày 9/12/2020</t>
  </si>
  <si>
    <t>Hệ thống thủy lợi Nậm San</t>
  </si>
  <si>
    <t>số 1341/QĐ-UBND ngày 9/12/2020</t>
  </si>
  <si>
    <t>Cấp nước sinh hoạt cụm dân cư số 1 (Bản Nậm San)</t>
  </si>
  <si>
    <t>số 1342/QĐ-UBND ngày 9/12/2020</t>
  </si>
  <si>
    <t>Cấp nước sinh hoạt cụm dân cư số 2</t>
  </si>
  <si>
    <t>Số 1340/QĐ-UBND ngày 9/12/2020</t>
  </si>
  <si>
    <t>DỰ ÁN ĐẦU TƯ TẠI CÁC KHU, ĐIỂM TÁI ĐỊNH CƯ NGOÀI CHÍNH SÁCH</t>
  </si>
  <si>
    <t>Kênh mương bản Ổ</t>
  </si>
  <si>
    <t>Số 1383/QĐ-UBND ngày 9/12/2020</t>
  </si>
  <si>
    <t>Mương dẫn nước bản NaKa</t>
  </si>
  <si>
    <t>Số 1387/QĐ-UBND ngày 9/12/2020</t>
  </si>
  <si>
    <t>Số 1379/QĐ-UBND ngày 9/12/2020</t>
  </si>
  <si>
    <t>Hệ thống thoát nước vệ sinh môi trường Na Lay</t>
  </si>
  <si>
    <t>Số 1384/QĐ-UBND ngày 9/12/2020</t>
  </si>
  <si>
    <t>Hệ thống thoát nước bẩn vệ sinh môi trường Na Lay</t>
  </si>
  <si>
    <t>Số 1382/QĐ-UBND ngày 9/12/2020</t>
  </si>
  <si>
    <t>Xây dựng, tôn tạo di tích khu nghỉ mát Pú Vạt- đường giao thông Đồi Cao - Pú Vạt -  Nậm Cản</t>
  </si>
  <si>
    <t>VÙNG TÁI ĐỊNH CƯ TP ĐIỆN BIÊN PHỦ</t>
  </si>
  <si>
    <t>Đường từ ngã ba Bệnh viện Tỉnh - ngã tư Tà Lèng (Bổ sung đoạn từ nút N2 đến nút N20 khu tái định cư Noong Bua)</t>
  </si>
  <si>
    <t>Số 194/NQ-HĐND ngày 8/12/2020</t>
  </si>
  <si>
    <t xml:space="preserve"> Bổ sung: Mương tiêu thoát nước khu tái định cư đoạn từ hồ điều hòa Noong Bua (sau bệnh viện Tỉnh) đến cầu D6C  khu tái định cư Noong Bua </t>
  </si>
  <si>
    <t>Số 198/NQ-HĐND ngày 8/12/2020</t>
  </si>
  <si>
    <t>Trụ sở phố (03 trụ sở phố)</t>
  </si>
  <si>
    <t>Đường liên bản Vân Hồ-Long Dạo-Háng Dúng-Sân Bay</t>
  </si>
  <si>
    <t>Sô 1346/QĐ-UBND ngày 9/12/2020</t>
  </si>
  <si>
    <t xml:space="preserve"> Thủy lợi Nậm Chim 1</t>
  </si>
  <si>
    <t>Thủy lợi bản Chế Nhù</t>
  </si>
  <si>
    <t>Sô 1350/QĐ-UBND ngày 9/12/2020</t>
  </si>
  <si>
    <t>Cấp nước sinh hoạt xã Si Pha Phìn</t>
  </si>
  <si>
    <t>Sô 1349/QĐ-UBND ngày 9/12/2020</t>
  </si>
  <si>
    <t>Cấp nước sinh hoạt bản Vân Hồ</t>
  </si>
  <si>
    <t>Sô 1351/QĐ-UBND ngày 9/12/2020</t>
  </si>
  <si>
    <t>Nâng cấp đường giao thông Tả Phìn-Huổi Só-Sông Đà</t>
  </si>
  <si>
    <t>Số 199/NQ-HĐND ngày 8/12/2020</t>
  </si>
  <si>
    <t>Đường giao thông Huổi Só-Háng Pàng-Páo Tỉnh Làng xã Tả Sìn Thàng</t>
  </si>
  <si>
    <t>Đường giao thông Huổi Lóng đến thôn Huổi Ca, xã Huổi Só</t>
  </si>
  <si>
    <t>Số 1388/QĐ-UBND ngày 9/12/2020</t>
  </si>
  <si>
    <t>Đường giao thông Tủa Thàng đi Làng Vùa 1,2 xã Tủa Thàng</t>
  </si>
  <si>
    <t>Đường sản xuất cụm dân cư Tà Si Láng</t>
  </si>
  <si>
    <t>Số 1385/QĐ-UBND ngày 9/12/2020</t>
  </si>
  <si>
    <t>Thủy lợi Can Hồ, xã Huổi Só</t>
  </si>
  <si>
    <t>Thủy lợi Thôn 1, xã Huổi Só</t>
  </si>
  <si>
    <t>Thủy lợi thôn Huổi Ca thuộc khu tái định cư Huổi Lóng</t>
  </si>
  <si>
    <t xml:space="preserve">Thủy lợi  bản Làng Giang </t>
  </si>
  <si>
    <t>Số 1389/QĐ-UBND ngày 9/12/2020</t>
  </si>
  <si>
    <t>Cấp nước sinh hoạt cụm Pa Phông thuộc khu tái định cư Huổi Lóng</t>
  </si>
  <si>
    <t>Số 1396/QĐ-UBND ngày 9/12/2020</t>
  </si>
  <si>
    <t>Cấp nước sinh hoạt thôn Huổi Ca thuộc khu tái định cư Huổi Lóng</t>
  </si>
  <si>
    <t>Số 1398/QĐ-UBND ngày 9/12/2020</t>
  </si>
  <si>
    <t xml:space="preserve">Cấp nước sinh hoạt  điểm bản Làng Giang </t>
  </si>
  <si>
    <t>Số 1399/QĐ-UBND ngày 9/12/2020</t>
  </si>
  <si>
    <t>Thủy Lợi bản sở tại Nậm San 1</t>
  </si>
  <si>
    <t xml:space="preserve">VÙNG TÁI ĐỊNH CƯ HUYỆN MƯỜNG CHÀ </t>
  </si>
  <si>
    <t>Thủy lợi Bản Háng Mò Lừ</t>
  </si>
  <si>
    <t>Số 1343/QĐ-UBND ngày 9/12/2020</t>
  </si>
  <si>
    <t>Cấp nước sinh hoạt Bản Háng Mò Lừ</t>
  </si>
  <si>
    <t>Số 1344/QĐ-UBND ngày 9/12/2020</t>
  </si>
  <si>
    <t>CHI PHÍ KHÁC</t>
  </si>
  <si>
    <t>D</t>
  </si>
  <si>
    <t>CHI PHÍ DỰ PHÒNG</t>
  </si>
  <si>
    <t>Biểu số 5</t>
  </si>
  <si>
    <t>Chuyen tiếp</t>
  </si>
  <si>
    <t>kcm</t>
  </si>
  <si>
    <t>VỐN CHƯA PHÂN BỔ</t>
  </si>
  <si>
    <t>Đã ĐT bằng nguồn vốn khác</t>
  </si>
  <si>
    <t>Trại thí nghiệm thực hành Trường CĐ KTKT Điện Biên</t>
  </si>
  <si>
    <t>Đầu tư xây dựng Hệ thống đảm bảo an toàn an ninh thông tin mạng cho hệ thống mạng của các Sở, ngành, địa phương trên địa bàn tỉnh</t>
  </si>
  <si>
    <t>Dự án xây dựng nền tảng công nghệ thành phố thông minh tỉnh Điện Biên</t>
  </si>
  <si>
    <t>Xây dựng các cơ sở dữ liệu dùng chung tỉnh Điện Biên</t>
  </si>
  <si>
    <t>Nâng cấp xe phục vụ truyền hình lưu động, Đài PTTH tỉnh</t>
  </si>
  <si>
    <t>Dự kiến bố trí cho các dự án ODA sau khi được Ký hiệp định vay và TTg phê duyệt QĐ đầu tư</t>
  </si>
  <si>
    <t>LG vốn XSKT</t>
  </si>
  <si>
    <t>LG vốn XSKT và NSTW</t>
  </si>
  <si>
    <t>LG Ngân sách huyện 20%</t>
  </si>
  <si>
    <t>LG vốn NTM</t>
  </si>
  <si>
    <t>LG NSĐP huyện</t>
  </si>
  <si>
    <t>Các dự án KCM cấp tỉnh quản lý chưa có chủ trương đầu tư</t>
  </si>
  <si>
    <t>Đài PTTH (LG vốn tài trợ Hàn Quốc)</t>
  </si>
  <si>
    <t>Đường Phình Sáng - Mường Giàng (Quỳnh Nhai), huyện Tuần Giáo</t>
  </si>
  <si>
    <t>Dự kiến bố trí cho các dự án ODA sau khi được ký hiệp định vay và phê duyệt QĐ đầu tư</t>
  </si>
  <si>
    <t>Dự án khởi công mới GĐ 2021-2025 chưa có chủ trương đầu tư</t>
  </si>
  <si>
    <t>Sở Công thương (LG NSTW)</t>
  </si>
  <si>
    <t>Cải tạo, nâng cấp trường Tiểu học số 2 Nà Tấu, Thành phố Điện Biên Phủ</t>
  </si>
  <si>
    <t>Hỗ trợ xây dựng trụ sở làm việc và công trình phụ trợ Hội Cựu chiến binh tỉnh</t>
  </si>
  <si>
    <t>Bổ sung cơ sở vật chất trường CĐ Sư phạm</t>
  </si>
  <si>
    <t>Phân bổ chi tiết sau</t>
  </si>
  <si>
    <t>209/NQ-HĐND 8/12/2020</t>
  </si>
  <si>
    <t>195/NQ-HĐND 8/12/2020</t>
  </si>
  <si>
    <t>196/NQ-HĐND 8/12/2020</t>
  </si>
  <si>
    <t>192/NQ-HĐND 8/12/2020</t>
  </si>
  <si>
    <t>193/NQ-HĐND 8/12/2020</t>
  </si>
  <si>
    <t>187/NQ-HĐND 8/12/2020</t>
  </si>
  <si>
    <t>185/NQ-HĐND 8/12/2020</t>
  </si>
  <si>
    <t>184/NQ-HĐND 8/12/2020</t>
  </si>
  <si>
    <t>Sửa chữa, cải tạo nâng cấp Nhà ăn nhà bếp, hạ tầng cấp, thoát nước mạng ngoài cơ quan Bộ CHQS tỉnh</t>
  </si>
  <si>
    <t>Cầu bê tông qua ngã ba suối dưới bản Sen Thượng xã Sen Thượng, huyện Mường Nhé</t>
  </si>
  <si>
    <t>Tỷ lệ</t>
  </si>
  <si>
    <t>Các dự án phân theo ngành/lĩnh vực</t>
  </si>
  <si>
    <t>Kho tang chứng, vật chứng, hạ tầng phụ trợ Bộ CHQS tỉnh</t>
  </si>
  <si>
    <t>Dự án Đầu tư các trạm quan trắc môi trường không khí tự động (tại TP Điện Biên Phủ; TT Tuần Giáo; Cụm công nghiệp Na Hai huyện Điện Biên và  Sở Tài nguyên và Môi trường)</t>
  </si>
  <si>
    <t>LG NSĐP TP</t>
  </si>
  <si>
    <t>992/QĐ-UBND 30/9/2020; 415/QĐ-UBND 25/3/2021</t>
  </si>
  <si>
    <t>1000/QĐ-UBND 01/10/2020; 414/QĐ-UBND 25/3/2021</t>
  </si>
  <si>
    <t>1211/QĐ-UBND 19/11/2020; 413/QĐ-UBND 25/3/2021</t>
  </si>
  <si>
    <t>999/QĐ-UBND 01/10/2020; 412/QĐ-UBND 25/3/2021</t>
  </si>
  <si>
    <t>1236/QĐ-UBND 23/11/2020</t>
  </si>
  <si>
    <t>1281/QĐ-UBND 07/12/2020</t>
  </si>
  <si>
    <t>1128/QĐ-UBND 04/11/2020; 434/QĐ-UBND 31/3/2021</t>
  </si>
  <si>
    <t xml:space="preserve"> 990/QĐ-UBND 30/9/2020; 455/QĐ-UBND 2/4/2021</t>
  </si>
  <si>
    <t>1001/QĐ-UBND 01/10/2020; 456/QĐ-UBND 2/4/2021</t>
  </si>
  <si>
    <t>1479/QĐ-UBND 29/12/2020</t>
  </si>
  <si>
    <t>420/QĐ-UBND 29/3/2021</t>
  </si>
  <si>
    <t>11/QĐ-UBND 6/1/2021</t>
  </si>
  <si>
    <t>995/QĐ-UBND 30/9/2020; 1420/QĐ-UBND 16/12/2020</t>
  </si>
  <si>
    <t>1022/QĐ-UBND 6/10/2020; 1421/QĐ-UBND 16/12/2020</t>
  </si>
  <si>
    <t>989/QĐ-UBND 30/9/2020; 1422/QĐ-UBND 16/12/2020</t>
  </si>
  <si>
    <t>996/QĐ-UBND 30/9/2020; 1423/QĐ-UBND 16/12/2020</t>
  </si>
  <si>
    <t>997/QĐ-UBND 30/9/2020; 1425/QĐ-UBND 16/12/2020</t>
  </si>
  <si>
    <t>301 ngày 06/4/2011; 545/QĐ-UBND 05/7/2018; 568/QĐ-UBND 16/6/2020</t>
  </si>
  <si>
    <t>843/QĐ-UBND 24/8/2020</t>
  </si>
  <si>
    <t>842/QĐ-UBND 24/8/2020</t>
  </si>
  <si>
    <t>841/QĐ-UBND 24/8/2020</t>
  </si>
  <si>
    <t>960/QĐ-UBND 22/9/2020</t>
  </si>
  <si>
    <t>1418/QĐ-UBND 16/12/2020</t>
  </si>
  <si>
    <t xml:space="preserve"> 1059/QĐ-UBND 16/10/2020</t>
  </si>
  <si>
    <t>1130/QĐ-UBND 04/11/2020</t>
  </si>
  <si>
    <t>1131/QĐ-UBND 04/11/2020</t>
  </si>
  <si>
    <t xml:space="preserve"> Sửa chữa, nâng cấp đường Trụ Sở xã mới - Bản Chua Ta B, huyện ĐBĐ</t>
  </si>
  <si>
    <t>Sửa chữa, nâng cấp đường Háng Lìa, Tìa Dình, huyện ĐBĐ</t>
  </si>
  <si>
    <t>1457/QĐ-UBND 25/12/2020</t>
  </si>
  <si>
    <t>330/QĐ-UBND 15/3/2021</t>
  </si>
  <si>
    <t>959/QĐ-UBND 22/9/2020</t>
  </si>
  <si>
    <t>1035/QĐ-UBND 7/10/2020; 411/QĐ-UBND 25/3/2021</t>
  </si>
  <si>
    <t>1005/QĐ-UBND 02/10/2020; 454/QĐ-UBND 02/4/2021</t>
  </si>
  <si>
    <t>1004/QĐ-UBND 02/10/2020; 453/QĐ-UBND 02/4/2021</t>
  </si>
  <si>
    <t>LG NS huyện</t>
  </si>
  <si>
    <t>1038/QĐ-UBND 08/10/2020</t>
  </si>
  <si>
    <t>ẩn đi</t>
  </si>
  <si>
    <t>Dự án phân theo ngành/lĩnh vực</t>
  </si>
  <si>
    <t>Trả ứng Quỹ PT đất</t>
  </si>
  <si>
    <t>Nâng cấp đường giao thông từ bản Xôm đi bản mốc C5 xã Phu Luông, huyện Điện Biên</t>
  </si>
  <si>
    <t>KUWAIT</t>
  </si>
  <si>
    <t>230/QĐ-UBND 27/2/2010; 394/QĐ-UBND 08/5/2017</t>
  </si>
  <si>
    <t>Vốn nước ngoài đã giải ngân nhưng chưa GTGC</t>
  </si>
  <si>
    <t>Dự án thu gom và xử lý nước thải  TP ĐBP</t>
  </si>
  <si>
    <t>Phần Lan</t>
  </si>
  <si>
    <t>240/QĐ-UBND 02/3/2010; 1249/QĐ-UBND  14/12/2017</t>
  </si>
  <si>
    <t>Quản lý đa thiên tai lưu vực sông Nậm Rốm nhằm bảo vệ dân sinh, thích ứng biến đổi khí hậu và phát triển kinh tế xã hôi, tỉnh Điện Biên"</t>
  </si>
  <si>
    <t>170/QĐ-TTg ngày 04/2/2021</t>
  </si>
  <si>
    <t>EU</t>
  </si>
  <si>
    <t>Xây dựng hệ thống cấp nước bổ sung của Nhà máy nước huyện Tủa Chùa</t>
  </si>
  <si>
    <t>Cầu Nà Khoa, huyện Nậm Pồ</t>
  </si>
  <si>
    <t>Thu ngân sách tỉnh hưởng</t>
  </si>
  <si>
    <t>Chi cấp bổ sung vốn cho Quỹ phát triển đất</t>
  </si>
  <si>
    <t>Chi thực hiện nhiệm vụ theo quy định khác</t>
  </si>
  <si>
    <t>Chi đầu tư ngân sách cấp tỉnh trong CĐNSĐP</t>
  </si>
  <si>
    <t>Dự kiến thu cao hơn so với số TTg giao</t>
  </si>
  <si>
    <t>Dự kiến bố trí cho dự án GPMB Sân bay sau khi đấu giá đất</t>
  </si>
  <si>
    <t>LG NS Thành phố</t>
  </si>
  <si>
    <t>Sân vận động trung tâm thị trấn Tuần Giáo</t>
  </si>
  <si>
    <t>Số vốn TW trong nước trừ đi các dự án trọng điểm, liên kết vùng, TĐC TĐ Sơn La</t>
  </si>
  <si>
    <t>Bao gồm Thu hồi tạm ứng 5.641 trđ</t>
  </si>
  <si>
    <t>Bao gồm Thu hồi tạm ứng 84 trđ</t>
  </si>
  <si>
    <t>CÁC NHIỆM VỤ KHÁC</t>
  </si>
  <si>
    <t>Dự án trung tâm cụm xã</t>
  </si>
  <si>
    <t>Đường Rạng Đông - Ta Ma</t>
  </si>
  <si>
    <t>Dự án giảm nghèo tỉnh Điện Biên giai đoạn 2010-2015</t>
  </si>
  <si>
    <t>Nhà máy nước Điện Biên Đông, huyện ĐBĐ</t>
  </si>
  <si>
    <t>HOÀN TRẢ VỐN ĐÃ TẠM ỨNG</t>
  </si>
  <si>
    <t>94/HĐND-KTNS 18/5/2017</t>
  </si>
  <si>
    <t>Nâng cấp tuyến đường từ bản Sen Thượng - Pa Ma - Lò San Chái, huyện Mường Nhé</t>
  </si>
  <si>
    <t>Số vốn dự kiến</t>
  </si>
  <si>
    <t>Thu từ đấu giá đất và tài sản trên đất thuộc ngân sách tỉnh theo NQ 26/2020/NQ-HĐND ngày 10/11/2020</t>
  </si>
  <si>
    <t>Thu sử dụng đất trên địa bàn phường, thị trấn theo Nghị quyết số 34/2016/NQ-HĐND ngày 19/12/2016</t>
  </si>
  <si>
    <t>Ngành lĩnh vực</t>
  </si>
  <si>
    <t>Địa bàn</t>
  </si>
  <si>
    <t>GT</t>
  </si>
  <si>
    <t>QP</t>
  </si>
  <si>
    <t>HĐB</t>
  </si>
  <si>
    <t>DATINH</t>
  </si>
  <si>
    <t>GD</t>
  </si>
  <si>
    <t>HNP</t>
  </si>
  <si>
    <t>HTG</t>
  </si>
  <si>
    <t>YT</t>
  </si>
  <si>
    <t>VHTT</t>
  </si>
  <si>
    <t>TP</t>
  </si>
  <si>
    <t>PTTH</t>
  </si>
  <si>
    <t>TDTT</t>
  </si>
  <si>
    <t>NN</t>
  </si>
  <si>
    <t>HMC</t>
  </si>
  <si>
    <t>HMN</t>
  </si>
  <si>
    <t>HĐBĐ</t>
  </si>
  <si>
    <t>HMA</t>
  </si>
  <si>
    <t>DATĐ</t>
  </si>
  <si>
    <t>HTC</t>
  </si>
  <si>
    <t>KCN</t>
  </si>
  <si>
    <t>CTN</t>
  </si>
  <si>
    <t>CNTT</t>
  </si>
  <si>
    <t>HTDN,HTNT</t>
  </si>
  <si>
    <t>QLNN</t>
  </si>
  <si>
    <t>NVK</t>
  </si>
  <si>
    <t>DƯODA</t>
  </si>
  <si>
    <t>PHÂN CHI THEO NGÀNH, LĨNH VỰC</t>
  </si>
  <si>
    <t>QUỐC PHÒNG</t>
  </si>
  <si>
    <t xml:space="preserve"> GIÁO DỤC ĐT VÀ GIÁO DỤC NGHỀ NGHIỆP</t>
  </si>
  <si>
    <t>VĂN HÓA, THÔNG TIN</t>
  </si>
  <si>
    <t>CÁC HOẠT ĐỘNG KINH TẾ</t>
  </si>
  <si>
    <t>ĐỐI ỨNG ODA</t>
  </si>
  <si>
    <t>CHI TIẾT NHƯ SAU</t>
  </si>
  <si>
    <t>lĩnh vực</t>
  </si>
  <si>
    <t>MN</t>
  </si>
  <si>
    <t>K</t>
  </si>
  <si>
    <t>Nước sinh hoạt bản Nậm Là 2</t>
  </si>
  <si>
    <t>Tuyến đường giao thông Nậm Xả - Tà Tổng</t>
  </si>
  <si>
    <t>NP</t>
  </si>
  <si>
    <t xml:space="preserve">TP </t>
  </si>
  <si>
    <t>ML</t>
  </si>
  <si>
    <t>HTSX</t>
  </si>
  <si>
    <t>BT</t>
  </si>
  <si>
    <t>TC</t>
  </si>
  <si>
    <t>Chưa phân bổ</t>
  </si>
  <si>
    <t>Hệ thống thoát nước bẩn và vệ sinh môi trường phường Sông Đà</t>
  </si>
  <si>
    <t>BVMT</t>
  </si>
  <si>
    <t>cấp thoát nước</t>
  </si>
  <si>
    <t>XH</t>
  </si>
  <si>
    <t>MC</t>
  </si>
  <si>
    <t>DL</t>
  </si>
  <si>
    <t>Nghành lĩnh vực</t>
  </si>
  <si>
    <t>MT</t>
  </si>
  <si>
    <t>CĐ</t>
  </si>
  <si>
    <t>Tuần giáo</t>
  </si>
  <si>
    <t>ĐBĐ</t>
  </si>
  <si>
    <t>mường chà</t>
  </si>
  <si>
    <t>tủa chùa</t>
  </si>
  <si>
    <t>nậm pồ</t>
  </si>
  <si>
    <t>mường lay</t>
  </si>
  <si>
    <t>Thực hiện chuyển tiếp sang GĐ 2026-2030</t>
  </si>
  <si>
    <t>Trung tâm hội nghị - văn hóa huyện Mường Ảng</t>
  </si>
  <si>
    <t>LG ngân sách huyện Mường Ảng (17 tỷ)</t>
  </si>
  <si>
    <t>Cải tạo, sửa chữa cơ sở vật chất các khoa phòng của trung tâm kiểm soát bệnh tật tỉnh và trụ sở làm việc của Sở Y tế</t>
  </si>
  <si>
    <t>Cải tạo, nâng cấp Trụ sở Trung tâm Pháp y tỉnh Điện Biên</t>
  </si>
  <si>
    <t>Xây dựng trường PTDT bán trú tiểu học xã Mường Đun, huyện Tủa Chùa</t>
  </si>
  <si>
    <t>1.1+2.1 +3+4 (phần A)</t>
  </si>
  <si>
    <t>(Bằng: I.1(70%)+II(2.1)+IV, phần A)</t>
  </si>
  <si>
    <t>PHÂN BỔ CHI TIẾT
(I.1+II (2.1)+III+IV của Phần A)</t>
  </si>
  <si>
    <t>không thực hiện</t>
  </si>
  <si>
    <t>Ưu tiên</t>
  </si>
  <si>
    <t xml:space="preserve">Ưu tiên </t>
  </si>
  <si>
    <t>Xây dựng hệ thống cấp nước bổ sung cho Nhà máy nước huyện Tủa Chùa</t>
  </si>
  <si>
    <t>Dự kiến thu cao hơn so với số TTg giao (633.750 trđ)</t>
  </si>
  <si>
    <t>Đơn vị : Triệu đồng</t>
  </si>
  <si>
    <r>
      <t xml:space="preserve">Dự án đầu tư di chuyển các bản Hua Mức 1, Hua Mức 2, Pu Si 2 đến TĐC tại bản Hua </t>
    </r>
    <r>
      <rPr>
        <sz val="12"/>
        <color rgb="FFFF0000"/>
        <rFont val="Times New Roman"/>
        <family val="1"/>
      </rPr>
      <t>Mức</t>
    </r>
    <r>
      <rPr>
        <sz val="12"/>
        <rFont val="Times New Roman"/>
        <family val="1"/>
      </rPr>
      <t xml:space="preserve"> 2 và các bản Nậm Bay, Pa Cá đến định cư tại Phiêng Xanh - Mùn Chung huyện Tuần Giáo</t>
    </r>
  </si>
  <si>
    <r>
      <t xml:space="preserve">Dự án sắp xếp ổn định dân cư biên giới Việt - Lào, bản </t>
    </r>
    <r>
      <rPr>
        <sz val="12"/>
        <color rgb="FFFF0000"/>
        <rFont val="Times New Roman"/>
        <family val="1"/>
      </rPr>
      <t>Kết</t>
    </r>
    <r>
      <rPr>
        <sz val="12"/>
        <rFont val="Times New Roman"/>
        <family val="1"/>
      </rPr>
      <t xml:space="preserve"> Tinh, xã Mường Mươn, huyện Mường Chà</t>
    </r>
  </si>
  <si>
    <r>
      <t xml:space="preserve">Đầu tư xây dựng hạ tầng kỹ thuật Cụm công nghiệp </t>
    </r>
    <r>
      <rPr>
        <sz val="12"/>
        <color rgb="FFFF0000"/>
        <rFont val="Times New Roman"/>
        <family val="1"/>
      </rPr>
      <t>hỗn</t>
    </r>
    <r>
      <rPr>
        <sz val="12"/>
        <rFont val="Times New Roman"/>
        <family val="1"/>
      </rPr>
      <t xml:space="preserve"> hợp xã Ẳng Tở, huyện Mường Ảng, tỉnh Điện Biên</t>
    </r>
  </si>
  <si>
    <t>(Kèm theo Nghị quyết số  217/NQ-HĐND ngày  27 tháng 4 năm 2021 của HĐND tỉnh Điện Biên)</t>
  </si>
  <si>
    <t>(Kèm theo Nghị quyết số   217 /NQ-HĐND  ngày   27 tháng 4 năm 2021 của HĐND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</si>
</sst>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 _₫_-;\-* #,##0.00\ _₫_-;_-* &quot;-&quot;??\ _₫_-;_-@_-"/>
    <numFmt numFmtId="164" formatCode="_(* #,##0_);_(* \(#,##0\);_(* &quot;-&quot;_);_(@_)"/>
    <numFmt numFmtId="165" formatCode="_(* #,##0.00_);_(* \(#,##0.00\);_(* &quot;-&quot;??_);_(@_)"/>
    <numFmt numFmtId="166" formatCode="_-* #,##0.00\ _V_N_D_-;\-* #,##0.00\ _V_N_D_-;_-* &quot;-&quot;??\ _V_N_D_-;_-@_-"/>
    <numFmt numFmtId="167" formatCode="_(* #,##0_);_(* \(#,##0\);_(* &quot;-&quot;??_);_(@_)"/>
    <numFmt numFmtId="168" formatCode="#,##0;\(#,##0\)"/>
    <numFmt numFmtId="169" formatCode="\$#,##0\ ;\(\$#,##0\)"/>
    <numFmt numFmtId="170" formatCode="\t0.00%"/>
    <numFmt numFmtId="171" formatCode="\t#\ ??/??"/>
    <numFmt numFmtId="172" formatCode="m/d"/>
    <numFmt numFmtId="173" formatCode="&quot;ß&quot;#,##0;\-&quot;&quot;\ß&quot;&quot;#,##0"/>
    <numFmt numFmtId="174" formatCode="&quot;VND&quot;#,##0_);[Red]\(&quot;VND&quot;#,##0\)"/>
    <numFmt numFmtId="175" formatCode="#,##0.00\ &quot;F&quot;;[Red]\-#,##0.00\ &quot;F&quot;"/>
    <numFmt numFmtId="176" formatCode="_-* #,##0\ &quot;F&quot;_-;\-* #,##0\ &quot;F&quot;_-;_-* &quot;-&quot;\ &quot;F&quot;_-;_-@_-"/>
    <numFmt numFmtId="177" formatCode="#,##0\ &quot;F&quot;;[Red]\-#,##0\ &quot;F&quot;"/>
    <numFmt numFmtId="178" formatCode="#,##0.00\ &quot;F&quot;;\-#,##0.00\ &quot;F&quot;"/>
    <numFmt numFmtId="179" formatCode="&quot;\&quot;#,##0;[Red]&quot;\&quot;&quot;\&quot;\-#,##0"/>
    <numFmt numFmtId="180" formatCode="&quot;\&quot;#,##0.00;[Red]&quot;\&quot;&quot;\&quot;&quot;\&quot;&quot;\&quot;&quot;\&quot;&quot;\&quot;\-#,##0.00"/>
    <numFmt numFmtId="181" formatCode="&quot;\&quot;#,##0.00;[Red]&quot;\&quot;\-#,##0.00"/>
    <numFmt numFmtId="182" formatCode="&quot;\&quot;#,##0;[Red]&quot;\&quot;\-#,##0"/>
    <numFmt numFmtId="183" formatCode="_-* #,##0_-;\-* #,##0_-;_-* &quot;-&quot;_-;_-@_-"/>
    <numFmt numFmtId="184" formatCode="_-* #,##0.00_-;\-* #,##0.00_-;_-* &quot;-&quot;??_-;_-@_-"/>
    <numFmt numFmtId="185" formatCode="_-&quot;€&quot;* #,##0_-;\-&quot;€&quot;* #,##0_-;_-&quot;€&quot;* &quot;-&quot;_-;_-@_-"/>
    <numFmt numFmtId="186" formatCode="#,##0\ &quot;€&quot;;[Red]\-#,##0\ &quot;€&quot;"/>
    <numFmt numFmtId="187" formatCode="_-&quot;€&quot;* #,##0.00_-;\-&quot;€&quot;* #,##0.00_-;_-&quot;€&quot;* &quot;-&quot;??_-;_-@_-"/>
    <numFmt numFmtId="188" formatCode="0_);\(0\)"/>
    <numFmt numFmtId="189" formatCode="_-* #,##0\ _₫_-;\-* #,##0\ _₫_-;_-* &quot;-&quot;??\ _₫_-;_-@_-"/>
    <numFmt numFmtId="190" formatCode="_-* #,##0.0\ _₫_-;\-* #,##0.0\ _₫_-;_-* &quot;-&quot;??\ _₫_-;_-@_-"/>
    <numFmt numFmtId="191" formatCode="_-&quot;ñ&quot;* #,##0_-;\-&quot;ñ&quot;* #,##0_-;_-&quot;ñ&quot;* &quot;-&quot;_-;_-@_-"/>
    <numFmt numFmtId="192" formatCode="_(* #,##0.0_);_(* \(#,##0.0\);_(* &quot;-&quot;??_);_(@_)"/>
  </numFmts>
  <fonts count="148">
    <font>
      <sz val="11"/>
      <color theme="1"/>
      <name val="Arial"/>
      <family val="2"/>
      <scheme val="minor"/>
    </font>
    <font>
      <sz val="12"/>
      <color indexed="8"/>
      <name val="Times New Roman"/>
      <family val="2"/>
      <charset val="163"/>
    </font>
    <font>
      <sz val="10"/>
      <name val="Arial"/>
      <family val="2"/>
    </font>
    <font>
      <b/>
      <sz val="16"/>
      <name val="Times New Roman"/>
      <family val="1"/>
    </font>
    <font>
      <sz val="18"/>
      <color indexed="8"/>
      <name val="Times New Roman"/>
      <family val="1"/>
    </font>
    <font>
      <b/>
      <i/>
      <sz val="14"/>
      <color indexed="8"/>
      <name val="Times New Roman"/>
      <family val="1"/>
    </font>
    <font>
      <b/>
      <sz val="14"/>
      <color indexed="8"/>
      <name val="Times New Roman"/>
      <family val="1"/>
    </font>
    <font>
      <b/>
      <sz val="18"/>
      <color indexed="8"/>
      <name val="Times New Roman"/>
      <family val="1"/>
    </font>
    <font>
      <i/>
      <sz val="14"/>
      <color indexed="8"/>
      <name val="Times New Roman"/>
      <family val="1"/>
    </font>
    <font>
      <sz val="14"/>
      <color indexed="8"/>
      <name val="Times New Roman"/>
      <family val="1"/>
    </font>
    <font>
      <vertAlign val="superscript"/>
      <sz val="14"/>
      <color indexed="8"/>
      <name val="Times New Roman"/>
      <family val="1"/>
    </font>
    <font>
      <sz val="13"/>
      <color indexed="8"/>
      <name val="Times New Roman"/>
      <family val="1"/>
    </font>
    <font>
      <sz val="22"/>
      <color indexed="8"/>
      <name val="Times New Roman"/>
      <family val="1"/>
    </font>
    <font>
      <b/>
      <i/>
      <sz val="22"/>
      <color indexed="8"/>
      <name val="Times New Roman"/>
      <family val="1"/>
    </font>
    <font>
      <b/>
      <sz val="22"/>
      <color indexed="8"/>
      <name val="Times New Roman"/>
      <family val="1"/>
    </font>
    <font>
      <i/>
      <sz val="22"/>
      <color indexed="8"/>
      <name val="Times New Roman"/>
      <family val="1"/>
    </font>
    <font>
      <sz val="14"/>
      <name val="Times New Roman"/>
      <family val="1"/>
    </font>
    <font>
      <i/>
      <sz val="16"/>
      <color indexed="8"/>
      <name val="Times New Roman"/>
      <family val="1"/>
    </font>
    <font>
      <i/>
      <vertAlign val="superscript"/>
      <sz val="16"/>
      <color indexed="8"/>
      <name val="Times New Roman"/>
      <family val="1"/>
    </font>
    <font>
      <i/>
      <sz val="16"/>
      <color indexed="10"/>
      <name val="Times New Roman"/>
      <family val="1"/>
    </font>
    <font>
      <i/>
      <sz val="18"/>
      <name val="Times New Roman"/>
      <family val="1"/>
    </font>
    <font>
      <b/>
      <i/>
      <sz val="18"/>
      <name val="Times New Roman"/>
      <family val="1"/>
    </font>
    <font>
      <b/>
      <sz val="18"/>
      <name val="Times New Roman"/>
      <family val="1"/>
    </font>
    <font>
      <sz val="18"/>
      <name val="Times New Roman"/>
      <family val="1"/>
    </font>
    <font>
      <sz val="18"/>
      <color indexed="9"/>
      <name val="Times New Roman"/>
      <family val="1"/>
    </font>
    <font>
      <sz val="16"/>
      <name val="Times New Roman"/>
      <family val="1"/>
    </font>
    <font>
      <i/>
      <sz val="14"/>
      <name val="Times New Roman"/>
      <family val="1"/>
    </font>
    <font>
      <b/>
      <sz val="14"/>
      <name val="Times New Roman"/>
      <family val="1"/>
    </font>
    <font>
      <b/>
      <i/>
      <sz val="14"/>
      <name val="Times New Roman"/>
      <family val="1"/>
    </font>
    <font>
      <b/>
      <i/>
      <sz val="16"/>
      <name val="Times New Roman"/>
      <family val="1"/>
    </font>
    <font>
      <i/>
      <sz val="22"/>
      <name val="Times New Roman"/>
      <family val="1"/>
    </font>
    <font>
      <sz val="22"/>
      <name val="Times New Roman"/>
      <family val="1"/>
    </font>
    <font>
      <b/>
      <vertAlign val="superscript"/>
      <sz val="16"/>
      <name val="Times New Roman"/>
      <family val="1"/>
    </font>
    <font>
      <i/>
      <sz val="16"/>
      <name val="Times New Roman"/>
      <family val="1"/>
    </font>
    <font>
      <sz val="22"/>
      <color indexed="9"/>
      <name val="Times New Roman"/>
      <family val="1"/>
    </font>
    <font>
      <sz val="20"/>
      <name val="Times New Roman"/>
      <family val="1"/>
    </font>
    <font>
      <sz val="20"/>
      <color indexed="9"/>
      <name val="Times New Roman"/>
      <family val="1"/>
    </font>
    <font>
      <sz val="14"/>
      <color indexed="9"/>
      <name val="Times New Roman"/>
      <family val="1"/>
    </font>
    <font>
      <vertAlign val="superscript"/>
      <sz val="14"/>
      <name val="Times New Roman"/>
      <family val="1"/>
    </font>
    <font>
      <vertAlign val="superscript"/>
      <sz val="18"/>
      <name val="Times New Roman"/>
      <family val="1"/>
    </font>
    <font>
      <sz val="14"/>
      <color indexed="8"/>
      <name val="Calibri"/>
      <family val="2"/>
    </font>
    <font>
      <i/>
      <sz val="23"/>
      <name val="Times New Roman"/>
      <family val="1"/>
    </font>
    <font>
      <b/>
      <i/>
      <sz val="23"/>
      <name val="Times New Roman"/>
      <family val="1"/>
    </font>
    <font>
      <b/>
      <i/>
      <sz val="20"/>
      <name val="Times New Roman"/>
      <family val="1"/>
    </font>
    <font>
      <b/>
      <sz val="20"/>
      <name val="Times New Roman"/>
      <family val="1"/>
    </font>
    <font>
      <sz val="23"/>
      <name val="Times New Roman"/>
      <family val="1"/>
    </font>
    <font>
      <i/>
      <sz val="20"/>
      <name val="Times New Roman"/>
      <family val="1"/>
    </font>
    <font>
      <sz val="23"/>
      <color indexed="9"/>
      <name val="Times New Roman"/>
      <family val="1"/>
    </font>
    <font>
      <sz val="11"/>
      <color indexed="8"/>
      <name val="Calibri"/>
      <family val="2"/>
    </font>
    <font>
      <sz val="12"/>
      <name val=".VnTime"/>
      <family val="2"/>
    </font>
    <font>
      <sz val="11"/>
      <color indexed="8"/>
      <name val="Helvetica Neue"/>
    </font>
    <font>
      <i/>
      <sz val="24"/>
      <name val="Times New Roman"/>
      <family val="1"/>
    </font>
    <font>
      <sz val="24"/>
      <name val="Times New Roman"/>
      <family val="1"/>
    </font>
    <font>
      <sz val="24"/>
      <color indexed="9"/>
      <name val="Times New Roman"/>
      <family val="1"/>
    </font>
    <font>
      <sz val="14"/>
      <name val=".VnTimeH"/>
      <family val="2"/>
    </font>
    <font>
      <sz val="12"/>
      <name val="¹UAAA¼"/>
      <family val="3"/>
      <charset val="128"/>
    </font>
    <font>
      <sz val="12"/>
      <name val="¹UAAA¼"/>
      <family val="3"/>
      <charset val="129"/>
    </font>
    <font>
      <sz val="10"/>
      <name val="Times New Roman"/>
      <family val="1"/>
    </font>
    <font>
      <sz val="8"/>
      <name val="Arial"/>
      <family val="2"/>
    </font>
    <font>
      <b/>
      <sz val="12"/>
      <name val="Arial"/>
      <family val="2"/>
    </font>
    <font>
      <b/>
      <sz val="18"/>
      <name val="Arial"/>
      <family val="2"/>
    </font>
    <font>
      <i/>
      <sz val="10"/>
      <name val=".VnTime"/>
      <family val="2"/>
    </font>
    <font>
      <b/>
      <sz val="10"/>
      <name val=".VnArial"/>
      <family val="2"/>
    </font>
    <font>
      <b/>
      <sz val="10"/>
      <name val=".VnTime"/>
      <family val="2"/>
    </font>
    <font>
      <sz val="12"/>
      <name val="Arial"/>
      <family val="2"/>
    </font>
    <font>
      <sz val="7"/>
      <name val="Small Fonts"/>
      <family val="2"/>
    </font>
    <font>
      <sz val="10"/>
      <name val="VNtimes new roman"/>
      <family val="1"/>
    </font>
    <font>
      <sz val="13"/>
      <name val=".VnTime"/>
      <family val="2"/>
    </font>
    <font>
      <b/>
      <sz val="10"/>
      <name val=".VnTimeH"/>
      <family val="2"/>
    </font>
    <font>
      <b/>
      <sz val="11"/>
      <name val=".VnTimeH"/>
      <family val="2"/>
    </font>
    <font>
      <sz val="14"/>
      <name val=".VnArial"/>
      <family val="2"/>
    </font>
    <font>
      <sz val="10"/>
      <name val=" "/>
      <family val="1"/>
    </font>
    <font>
      <sz val="12"/>
      <name val="Times New Roman"/>
      <family val="1"/>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Courier"/>
      <family val="3"/>
    </font>
    <font>
      <b/>
      <sz val="12"/>
      <name val="Times New Roman"/>
      <family val="1"/>
    </font>
    <font>
      <b/>
      <vertAlign val="superscript"/>
      <sz val="14"/>
      <color indexed="8"/>
      <name val="Times New Roman"/>
      <family val="1"/>
    </font>
    <font>
      <b/>
      <i/>
      <sz val="18"/>
      <color indexed="8"/>
      <name val="Times New Roman"/>
      <family val="1"/>
    </font>
    <font>
      <i/>
      <sz val="18"/>
      <color indexed="8"/>
      <name val="Times New Roman"/>
      <family val="1"/>
    </font>
    <font>
      <sz val="14"/>
      <color indexed="8"/>
      <name val="Times New Roman"/>
      <family val="2"/>
    </font>
    <font>
      <vertAlign val="superscript"/>
      <sz val="12"/>
      <name val="Times New Roman"/>
      <family val="1"/>
    </font>
    <font>
      <b/>
      <sz val="13"/>
      <name val="Times New Roman"/>
      <family val="1"/>
    </font>
    <font>
      <b/>
      <vertAlign val="superscript"/>
      <sz val="14"/>
      <name val="Times New Roman"/>
      <family val="1"/>
    </font>
    <font>
      <i/>
      <vertAlign val="superscript"/>
      <sz val="14"/>
      <name val="Times New Roman"/>
      <family val="1"/>
    </font>
    <font>
      <b/>
      <vertAlign val="superscript"/>
      <sz val="18"/>
      <color indexed="8"/>
      <name val="Times New Roman"/>
      <family val="1"/>
    </font>
    <font>
      <b/>
      <sz val="15"/>
      <name val="Times New Roman"/>
      <family val="1"/>
    </font>
    <font>
      <b/>
      <i/>
      <sz val="15"/>
      <name val="Times New Roman"/>
      <family val="1"/>
    </font>
    <font>
      <b/>
      <vertAlign val="superscript"/>
      <sz val="15"/>
      <name val="Times New Roman"/>
      <family val="1"/>
    </font>
    <font>
      <i/>
      <sz val="15"/>
      <name val="Times New Roman"/>
      <family val="1"/>
    </font>
    <font>
      <b/>
      <i/>
      <sz val="12"/>
      <name val="Times New Roman"/>
      <family val="1"/>
    </font>
    <font>
      <i/>
      <sz val="12"/>
      <name val="Times New Roman"/>
      <family val="1"/>
    </font>
    <font>
      <b/>
      <sz val="11"/>
      <name val="Times New Roman"/>
      <family val="1"/>
    </font>
    <font>
      <b/>
      <i/>
      <sz val="11"/>
      <name val="Times New Roman"/>
      <family val="1"/>
    </font>
    <font>
      <sz val="10"/>
      <name val="Times New Roman"/>
      <family val="1"/>
      <charset val="163"/>
    </font>
    <font>
      <i/>
      <sz val="10"/>
      <name val="Times New Roman"/>
      <family val="1"/>
    </font>
    <font>
      <sz val="11"/>
      <name val="Times New Roman"/>
      <family val="1"/>
    </font>
    <font>
      <sz val="11"/>
      <color indexed="8"/>
      <name val="Arial"/>
      <family val="2"/>
    </font>
    <font>
      <sz val="11"/>
      <color indexed="8"/>
      <name val="Calibri"/>
      <family val="2"/>
      <charset val="163"/>
    </font>
    <font>
      <b/>
      <sz val="10"/>
      <name val="Times New Roman"/>
      <family val="1"/>
    </font>
    <font>
      <i/>
      <sz val="11"/>
      <name val="Times New Roman"/>
      <family val="1"/>
    </font>
    <font>
      <sz val="10"/>
      <color indexed="8"/>
      <name val="MS Sans Serif"/>
      <family val="2"/>
    </font>
    <font>
      <sz val="10"/>
      <name val="Helv"/>
      <family val="2"/>
    </font>
    <font>
      <sz val="13"/>
      <name val="Times New Roman"/>
      <family val="1"/>
    </font>
    <font>
      <sz val="11"/>
      <color theme="1"/>
      <name val="Arial"/>
      <family val="2"/>
      <scheme val="minor"/>
    </font>
    <font>
      <sz val="11"/>
      <color theme="1"/>
      <name val="Arial"/>
      <family val="2"/>
      <charset val="163"/>
      <scheme val="minor"/>
    </font>
    <font>
      <sz val="11"/>
      <color theme="1"/>
      <name val="Arial"/>
      <family val="2"/>
    </font>
    <font>
      <sz val="11"/>
      <color rgb="FF000000"/>
      <name val="Arial"/>
      <family val="2"/>
      <scheme val="minor"/>
    </font>
    <font>
      <sz val="14"/>
      <color theme="1"/>
      <name val="Times New Roman"/>
      <family val="1"/>
    </font>
    <font>
      <i/>
      <sz val="14"/>
      <color theme="1"/>
      <name val="Times New Roman"/>
      <family val="1"/>
    </font>
    <font>
      <i/>
      <sz val="14"/>
      <color rgb="FFFF0000"/>
      <name val="Times New Roman"/>
      <family val="1"/>
    </font>
    <font>
      <b/>
      <sz val="14"/>
      <color rgb="FFFF0000"/>
      <name val="Times New Roman"/>
      <family val="1"/>
    </font>
    <font>
      <i/>
      <sz val="16"/>
      <color theme="1"/>
      <name val="Times New Roman"/>
      <family val="1"/>
    </font>
    <font>
      <sz val="16"/>
      <color theme="1"/>
      <name val="Times New Roman"/>
      <family val="1"/>
    </font>
    <font>
      <b/>
      <sz val="13"/>
      <color theme="1"/>
      <name val="Times New Roman"/>
      <family val="1"/>
    </font>
    <font>
      <sz val="13"/>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i/>
      <sz val="12"/>
      <color theme="1"/>
      <name val="Times New Roman"/>
      <family val="1"/>
    </font>
    <font>
      <b/>
      <sz val="11"/>
      <color theme="1"/>
      <name val="Arial"/>
      <family val="2"/>
      <scheme val="minor"/>
    </font>
    <font>
      <i/>
      <sz val="12"/>
      <color theme="1"/>
      <name val="Arial"/>
      <family val="2"/>
      <scheme val="minor"/>
    </font>
    <font>
      <sz val="15"/>
      <color theme="1"/>
      <name val="Times New Roman"/>
      <family val="1"/>
    </font>
    <font>
      <i/>
      <sz val="15"/>
      <color theme="1"/>
      <name val="Times New Roman"/>
      <family val="1"/>
    </font>
    <font>
      <sz val="12"/>
      <name val="Arial"/>
      <family val="2"/>
      <scheme val="minor"/>
    </font>
    <font>
      <b/>
      <sz val="13"/>
      <color rgb="FFFF0000"/>
      <name val="Times New Roman"/>
      <family val="1"/>
    </font>
    <font>
      <sz val="13"/>
      <color rgb="FFFF0000"/>
      <name val="Times New Roman"/>
      <family val="1"/>
    </font>
    <font>
      <sz val="14"/>
      <color rgb="FFFF0000"/>
      <name val="Times New Roman"/>
      <family val="1"/>
    </font>
    <font>
      <b/>
      <i/>
      <sz val="14"/>
      <color rgb="FFFF0000"/>
      <name val="Times New Roman"/>
      <family val="1"/>
    </font>
    <font>
      <b/>
      <sz val="14"/>
      <color theme="1"/>
      <name val="Times New Roman"/>
      <family val="1"/>
    </font>
    <font>
      <b/>
      <i/>
      <sz val="14"/>
      <color theme="1"/>
      <name val="Times New Roman"/>
      <family val="1"/>
    </font>
    <font>
      <sz val="18"/>
      <color theme="1"/>
      <name val="Times New Roman"/>
      <family val="1"/>
    </font>
    <font>
      <i/>
      <sz val="18"/>
      <color theme="1"/>
      <name val="Times New Roman"/>
      <family val="1"/>
    </font>
    <font>
      <b/>
      <vertAlign val="superscript"/>
      <sz val="11"/>
      <name val="Times New Roman"/>
      <family val="1"/>
    </font>
    <font>
      <sz val="11"/>
      <color indexed="8"/>
      <name val="Arial"/>
      <family val="2"/>
      <charset val="163"/>
    </font>
    <font>
      <b/>
      <i/>
      <sz val="10"/>
      <name val="Times New Roman"/>
      <family val="1"/>
    </font>
    <font>
      <sz val="11"/>
      <name val="Arial"/>
      <family val="2"/>
      <scheme val="minor"/>
    </font>
    <font>
      <b/>
      <sz val="11"/>
      <name val="Arial"/>
      <family val="2"/>
      <scheme val="minor"/>
    </font>
    <font>
      <b/>
      <i/>
      <sz val="11"/>
      <name val="Arial"/>
      <family val="2"/>
      <scheme val="minor"/>
    </font>
    <font>
      <i/>
      <sz val="11"/>
      <name val="Arial"/>
      <family val="2"/>
      <scheme val="minor"/>
    </font>
    <font>
      <sz val="12"/>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29">
    <xf numFmtId="0" fontId="0" fillId="0" borderId="0"/>
    <xf numFmtId="0" fontId="105" fillId="0" borderId="0"/>
    <xf numFmtId="167" fontId="54" fillId="0" borderId="1" applyNumberFormat="0" applyFont="0" applyBorder="0" applyAlignment="0">
      <alignment horizontal="center" vertical="center"/>
    </xf>
    <xf numFmtId="0" fontId="55" fillId="0" borderId="0" applyFont="0" applyFill="0" applyBorder="0" applyAlignment="0" applyProtection="0"/>
    <xf numFmtId="0" fontId="56"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xf numFmtId="0" fontId="55" fillId="0" borderId="0"/>
    <xf numFmtId="43" fontId="108" fillId="0" borderId="0" applyFont="0" applyFill="0" applyBorder="0" applyAlignment="0" applyProtection="0"/>
    <xf numFmtId="165" fontId="48" fillId="0" borderId="0" applyFont="0" applyFill="0" applyBorder="0" applyAlignment="0" applyProtection="0"/>
    <xf numFmtId="170" fontId="72" fillId="0" borderId="0" applyFont="0" applyFill="0" applyBorder="0" applyAlignment="0" applyProtection="0"/>
    <xf numFmtId="166" fontId="2" fillId="0" borderId="0" applyFont="0" applyFill="0" applyBorder="0" applyAlignment="0" applyProtection="0"/>
    <xf numFmtId="170" fontId="72" fillId="0" borderId="0" applyFont="0" applyFill="0" applyBorder="0" applyAlignment="0" applyProtection="0"/>
    <xf numFmtId="165" fontId="2"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43" fontId="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65" fontId="48" fillId="0" borderId="0" applyFont="0" applyFill="0" applyBorder="0" applyAlignment="0" applyProtection="0"/>
    <xf numFmtId="165" fontId="2" fillId="0" borderId="0" applyFont="0" applyFill="0" applyBorder="0" applyAlignment="0" applyProtection="0"/>
    <xf numFmtId="165" fontId="4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7" fontId="48" fillId="0" borderId="0" applyFont="0" applyFill="0" applyBorder="0" applyAlignment="0" applyProtection="0"/>
    <xf numFmtId="170" fontId="72" fillId="0" borderId="0" applyFont="0" applyFill="0" applyBorder="0" applyAlignment="0" applyProtection="0"/>
    <xf numFmtId="43" fontId="108" fillId="0" borderId="0" applyFont="0" applyFill="0" applyBorder="0" applyAlignment="0" applyProtection="0"/>
    <xf numFmtId="168" fontId="57" fillId="0" borderId="0"/>
    <xf numFmtId="3" fontId="2" fillId="0" borderId="0" applyFont="0" applyFill="0" applyBorder="0" applyAlignment="0" applyProtection="0"/>
    <xf numFmtId="169" fontId="2" fillId="0" borderId="0" applyFont="0" applyFill="0" applyBorder="0" applyAlignment="0" applyProtection="0"/>
    <xf numFmtId="170" fontId="2" fillId="0" borderId="0"/>
    <xf numFmtId="0" fontId="2" fillId="0" borderId="0" applyFont="0" applyFill="0" applyBorder="0" applyAlignment="0" applyProtection="0"/>
    <xf numFmtId="171" fontId="2" fillId="0" borderId="0"/>
    <xf numFmtId="2" fontId="2" fillId="0" borderId="0" applyFont="0" applyFill="0" applyBorder="0" applyAlignment="0" applyProtection="0"/>
    <xf numFmtId="38" fontId="58" fillId="2" borderId="0" applyNumberFormat="0" applyBorder="0" applyAlignment="0" applyProtection="0"/>
    <xf numFmtId="0" fontId="59" fillId="0" borderId="2" applyNumberFormat="0" applyAlignment="0" applyProtection="0">
      <alignment horizontal="left" vertical="center"/>
    </xf>
    <xf numFmtId="0" fontId="59" fillId="0" borderId="3">
      <alignment horizontal="left" vertical="center"/>
    </xf>
    <xf numFmtId="0" fontId="60" fillId="0" borderId="0" applyProtection="0"/>
    <xf numFmtId="0" fontId="59" fillId="0" borderId="0" applyProtection="0"/>
    <xf numFmtId="10" fontId="58" fillId="3" borderId="4" applyNumberFormat="0" applyBorder="0" applyAlignment="0" applyProtection="0"/>
    <xf numFmtId="3" fontId="61" fillId="0" borderId="5" applyNumberFormat="0" applyAlignment="0">
      <alignment horizontal="center" vertical="center"/>
    </xf>
    <xf numFmtId="3" fontId="62" fillId="0" borderId="5" applyNumberFormat="0" applyAlignment="0">
      <alignment horizontal="center" vertical="center"/>
    </xf>
    <xf numFmtId="3" fontId="63" fillId="0" borderId="5" applyNumberFormat="0" applyAlignment="0">
      <alignment horizontal="center" vertical="center"/>
    </xf>
    <xf numFmtId="172" fontId="2" fillId="0" borderId="0" applyFont="0" applyFill="0" applyBorder="0" applyAlignment="0" applyProtection="0"/>
    <xf numFmtId="173" fontId="2" fillId="0" borderId="0" applyFont="0" applyFill="0" applyBorder="0" applyAlignment="0" applyProtection="0"/>
    <xf numFmtId="0" fontId="64" fillId="0" borderId="0" applyNumberFormat="0" applyFont="0" applyFill="0" applyAlignment="0"/>
    <xf numFmtId="0" fontId="57" fillId="0" borderId="0"/>
    <xf numFmtId="37" fontId="65" fillId="0" borderId="0"/>
    <xf numFmtId="174" fontId="66" fillId="0" borderId="0"/>
    <xf numFmtId="0" fontId="109" fillId="0" borderId="0"/>
    <xf numFmtId="0" fontId="108" fillId="0" borderId="0"/>
    <xf numFmtId="0" fontId="72" fillId="0" borderId="0"/>
    <xf numFmtId="0" fontId="101" fillId="0" borderId="0"/>
    <xf numFmtId="0" fontId="110" fillId="0" borderId="0"/>
    <xf numFmtId="0" fontId="108" fillId="0" borderId="0"/>
    <xf numFmtId="0" fontId="72" fillId="0" borderId="0"/>
    <xf numFmtId="0" fontId="2" fillId="0" borderId="0"/>
    <xf numFmtId="0" fontId="48" fillId="0" borderId="0"/>
    <xf numFmtId="0" fontId="48" fillId="0" borderId="0"/>
    <xf numFmtId="0" fontId="48" fillId="0" borderId="0"/>
    <xf numFmtId="0" fontId="48" fillId="0" borderId="0"/>
    <xf numFmtId="0" fontId="98" fillId="0" borderId="0"/>
    <xf numFmtId="0" fontId="98" fillId="0" borderId="0"/>
    <xf numFmtId="0" fontId="2" fillId="0" borderId="0"/>
    <xf numFmtId="0" fontId="2" fillId="0" borderId="0"/>
    <xf numFmtId="0" fontId="2" fillId="0" borderId="0"/>
    <xf numFmtId="0" fontId="111" fillId="0" borderId="0" applyAlignment="0"/>
    <xf numFmtId="0" fontId="2" fillId="0" borderId="0"/>
    <xf numFmtId="0" fontId="2" fillId="0" borderId="0"/>
    <xf numFmtId="0" fontId="2" fillId="0" borderId="0"/>
    <xf numFmtId="0" fontId="108" fillId="0" borderId="0"/>
    <xf numFmtId="0" fontId="108" fillId="0" borderId="0"/>
    <xf numFmtId="0" fontId="2" fillId="0" borderId="0"/>
    <xf numFmtId="0" fontId="50" fillId="0" borderId="0" applyNumberFormat="0" applyFill="0" applyBorder="0" applyProtection="0">
      <alignment vertical="top"/>
    </xf>
    <xf numFmtId="0" fontId="49"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10" fontId="2" fillId="0" borderId="0" applyFont="0" applyFill="0" applyBorder="0" applyAlignment="0" applyProtection="0"/>
    <xf numFmtId="9" fontId="2" fillId="0" borderId="0" applyFont="0" applyFill="0" applyBorder="0" applyAlignment="0" applyProtection="0"/>
    <xf numFmtId="0" fontId="106" fillId="0" borderId="0"/>
    <xf numFmtId="175" fontId="67" fillId="0" borderId="6">
      <alignment horizontal="right" vertical="center"/>
    </xf>
    <xf numFmtId="3" fontId="68" fillId="0" borderId="5" applyNumberFormat="0" applyAlignment="0">
      <alignment horizontal="center" vertical="center"/>
    </xf>
    <xf numFmtId="3" fontId="69" fillId="0" borderId="7" applyNumberFormat="0" applyAlignment="0">
      <alignment horizontal="left" wrapText="1"/>
    </xf>
    <xf numFmtId="176" fontId="67" fillId="0" borderId="6">
      <alignment horizontal="center"/>
    </xf>
    <xf numFmtId="177" fontId="67" fillId="0" borderId="0"/>
    <xf numFmtId="178" fontId="67" fillId="0" borderId="4"/>
    <xf numFmtId="0" fontId="70" fillId="0" borderId="0" applyNumberForma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72" fillId="0" borderId="0">
      <alignment vertical="center"/>
    </xf>
    <xf numFmtId="40" fontId="73" fillId="0" borderId="0" applyFont="0" applyFill="0" applyBorder="0" applyAlignment="0" applyProtection="0"/>
    <xf numFmtId="38"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9" fontId="74" fillId="0" borderId="0" applyFont="0" applyFill="0" applyBorder="0" applyAlignment="0" applyProtection="0"/>
    <xf numFmtId="0" fontId="75" fillId="0" borderId="0"/>
    <xf numFmtId="179" fontId="2" fillId="0" borderId="0" applyFont="0" applyFill="0" applyBorder="0" applyAlignment="0" applyProtection="0"/>
    <xf numFmtId="180" fontId="2" fillId="0" borderId="0" applyFont="0" applyFill="0" applyBorder="0" applyAlignment="0" applyProtection="0"/>
    <xf numFmtId="181" fontId="76" fillId="0" borderId="0" applyFont="0" applyFill="0" applyBorder="0" applyAlignment="0" applyProtection="0"/>
    <xf numFmtId="182" fontId="76" fillId="0" borderId="0" applyFont="0" applyFill="0" applyBorder="0" applyAlignment="0" applyProtection="0"/>
    <xf numFmtId="0" fontId="77" fillId="0" borderId="0"/>
    <xf numFmtId="0" fontId="64" fillId="0" borderId="0"/>
    <xf numFmtId="183" fontId="78"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186" fontId="79" fillId="0" borderId="0" applyFont="0" applyFill="0" applyBorder="0" applyAlignment="0" applyProtection="0"/>
    <xf numFmtId="187" fontId="78" fillId="0" borderId="0" applyFont="0" applyFill="0" applyBorder="0" applyAlignment="0" applyProtection="0"/>
    <xf numFmtId="0" fontId="49" fillId="0" borderId="0"/>
    <xf numFmtId="165" fontId="49" fillId="0" borderId="0" applyFont="0" applyFill="0" applyBorder="0" applyAlignment="0" applyProtection="0"/>
    <xf numFmtId="165" fontId="49" fillId="0" borderId="0" applyFont="0" applyFill="0" applyBorder="0" applyAlignment="0" applyProtection="0"/>
    <xf numFmtId="165" fontId="48" fillId="0" borderId="0" applyFont="0" applyFill="0" applyBorder="0" applyAlignment="0" applyProtection="0"/>
    <xf numFmtId="0" fontId="105" fillId="0" borderId="0"/>
    <xf numFmtId="165" fontId="49" fillId="0" borderId="0" applyFont="0" applyFill="0" applyBorder="0" applyAlignment="0" applyProtection="0"/>
    <xf numFmtId="164" fontId="72" fillId="0" borderId="0" applyFont="0" applyFill="0" applyBorder="0" applyAlignment="0" applyProtection="0"/>
    <xf numFmtId="43" fontId="108" fillId="0" borderId="0" applyFont="0" applyFill="0" applyBorder="0" applyAlignment="0" applyProtection="0"/>
    <xf numFmtId="43" fontId="141" fillId="0" borderId="0" applyFont="0" applyFill="0" applyBorder="0" applyAlignment="0" applyProtection="0"/>
    <xf numFmtId="191" fontId="141" fillId="0" borderId="0" applyFont="0" applyFill="0" applyBorder="0" applyAlignment="0" applyProtection="0"/>
    <xf numFmtId="0" fontId="72" fillId="0" borderId="0"/>
    <xf numFmtId="166" fontId="2" fillId="0" borderId="0" applyFont="0" applyFill="0" applyBorder="0" applyAlignment="0" applyProtection="0"/>
    <xf numFmtId="9" fontId="108" fillId="0" borderId="0" applyFont="0" applyFill="0" applyBorder="0" applyAlignment="0" applyProtection="0"/>
  </cellStyleXfs>
  <cellXfs count="1064">
    <xf numFmtId="0" fontId="0" fillId="0" borderId="0" xfId="0"/>
    <xf numFmtId="1" fontId="3" fillId="0" borderId="0" xfId="82" applyNumberFormat="1" applyFont="1" applyFill="1" applyAlignment="1">
      <alignment horizontal="center" vertical="center" wrapText="1"/>
    </xf>
    <xf numFmtId="0" fontId="4" fillId="0" borderId="0" xfId="0" applyFont="1" applyAlignment="1">
      <alignment vertical="center" wrapText="1"/>
    </xf>
    <xf numFmtId="0" fontId="112" fillId="0" borderId="0" xfId="0" applyFont="1" applyAlignment="1">
      <alignment vertical="center" readingOrder="1"/>
    </xf>
    <xf numFmtId="0" fontId="112" fillId="0" borderId="0" xfId="0" applyFont="1" applyAlignment="1">
      <alignment vertical="center" wrapText="1" readingOrder="1"/>
    </xf>
    <xf numFmtId="0" fontId="113" fillId="0" borderId="0" xfId="0" applyFont="1" applyAlignment="1">
      <alignment horizontal="center" vertical="center" wrapText="1" readingOrder="1"/>
    </xf>
    <xf numFmtId="0" fontId="113" fillId="0" borderId="0" xfId="0" applyFont="1" applyAlignment="1">
      <alignment vertical="center" readingOrder="1"/>
    </xf>
    <xf numFmtId="0" fontId="113" fillId="0" borderId="0" xfId="0" applyFont="1" applyAlignment="1">
      <alignment vertical="center" wrapText="1" readingOrder="1"/>
    </xf>
    <xf numFmtId="0" fontId="7" fillId="0" borderId="0" xfId="0" applyFont="1" applyAlignment="1">
      <alignment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0" xfId="0" applyFont="1" applyAlignment="1">
      <alignment horizontal="center" vertical="center" wrapText="1"/>
    </xf>
    <xf numFmtId="0" fontId="6" fillId="0" borderId="4" xfId="0" applyFont="1" applyBorder="1" applyAlignment="1">
      <alignment horizontal="center" vertical="center" wrapText="1"/>
    </xf>
    <xf numFmtId="0" fontId="9" fillId="0" borderId="4" xfId="0" applyFont="1" applyBorder="1" applyAlignment="1">
      <alignment vertical="center" wrapText="1"/>
    </xf>
    <xf numFmtId="0" fontId="9" fillId="0" borderId="0" xfId="0" applyFont="1" applyAlignment="1">
      <alignment vertical="center" wrapText="1"/>
    </xf>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8" fillId="0" borderId="4" xfId="0" applyFont="1" applyBorder="1" applyAlignment="1">
      <alignment horizontal="left" vertical="center" wrapText="1"/>
    </xf>
    <xf numFmtId="49" fontId="9" fillId="0" borderId="4" xfId="0" applyNumberFormat="1" applyFont="1" applyBorder="1" applyAlignment="1">
      <alignment vertical="center" wrapText="1"/>
    </xf>
    <xf numFmtId="49" fontId="6" fillId="0" borderId="4" xfId="0" applyNumberFormat="1" applyFont="1" applyBorder="1" applyAlignment="1">
      <alignment vertical="center" wrapText="1"/>
    </xf>
    <xf numFmtId="49" fontId="8" fillId="0" borderId="4" xfId="0" applyNumberFormat="1" applyFont="1" applyBorder="1" applyAlignment="1">
      <alignment vertical="center" wrapText="1"/>
    </xf>
    <xf numFmtId="49" fontId="8" fillId="0" borderId="4" xfId="0" quotePrefix="1" applyNumberFormat="1" applyFont="1" applyBorder="1" applyAlignment="1">
      <alignment vertical="center" wrapText="1"/>
    </xf>
    <xf numFmtId="49" fontId="6" fillId="0" borderId="0" xfId="0" applyNumberFormat="1" applyFont="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2" fillId="0" borderId="0" xfId="0" applyFont="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right" vertical="center" wrapText="1"/>
    </xf>
    <xf numFmtId="0" fontId="14" fillId="0" borderId="0" xfId="0" applyFont="1" applyAlignment="1">
      <alignment vertical="center" wrapText="1"/>
    </xf>
    <xf numFmtId="0" fontId="11" fillId="0" borderId="4" xfId="0" applyFont="1" applyBorder="1" applyAlignment="1">
      <alignment horizontal="center" vertical="center" wrapText="1"/>
    </xf>
    <xf numFmtId="0" fontId="16" fillId="0" borderId="4" xfId="0" quotePrefix="1" applyFont="1" applyBorder="1" applyAlignment="1">
      <alignment horizontal="center" vertical="center" wrapText="1"/>
    </xf>
    <xf numFmtId="49" fontId="112" fillId="0" borderId="4" xfId="0" applyNumberFormat="1" applyFont="1" applyFill="1" applyBorder="1" applyAlignment="1">
      <alignment horizontal="left" vertical="center" wrapText="1"/>
    </xf>
    <xf numFmtId="49" fontId="114" fillId="0" borderId="4" xfId="0" applyNumberFormat="1" applyFont="1" applyBorder="1" applyAlignment="1">
      <alignment vertical="center" wrapText="1"/>
    </xf>
    <xf numFmtId="0" fontId="114" fillId="0" borderId="4" xfId="0" applyFont="1" applyBorder="1" applyAlignment="1">
      <alignment vertical="center" wrapText="1"/>
    </xf>
    <xf numFmtId="0" fontId="114" fillId="0" borderId="0" xfId="0" applyFont="1" applyAlignment="1">
      <alignment vertical="center" wrapText="1"/>
    </xf>
    <xf numFmtId="49" fontId="115" fillId="0" borderId="4" xfId="0" applyNumberFormat="1" applyFont="1" applyBorder="1" applyAlignment="1">
      <alignment vertical="center" wrapText="1"/>
    </xf>
    <xf numFmtId="0" fontId="115" fillId="0" borderId="4" xfId="0" applyFont="1" applyBorder="1" applyAlignment="1">
      <alignment vertical="center" wrapText="1"/>
    </xf>
    <xf numFmtId="0" fontId="115" fillId="0" borderId="0" xfId="0" applyFont="1" applyAlignment="1">
      <alignment vertical="center" wrapText="1"/>
    </xf>
    <xf numFmtId="0" fontId="17" fillId="0" borderId="0" xfId="0" applyFont="1" applyBorder="1" applyAlignment="1">
      <alignment horizontal="center" vertical="center" wrapText="1"/>
    </xf>
    <xf numFmtId="0" fontId="17" fillId="0" borderId="0" xfId="0" applyFont="1" applyAlignment="1">
      <alignment vertical="center" wrapText="1"/>
    </xf>
    <xf numFmtId="1" fontId="20" fillId="0" borderId="0" xfId="82" applyNumberFormat="1" applyFont="1" applyFill="1" applyAlignment="1">
      <alignment vertical="center" wrapText="1"/>
    </xf>
    <xf numFmtId="1" fontId="21" fillId="0" borderId="0" xfId="82" applyNumberFormat="1" applyFont="1" applyFill="1" applyAlignment="1">
      <alignment vertical="center" wrapText="1"/>
    </xf>
    <xf numFmtId="1" fontId="22" fillId="0" borderId="0" xfId="82" applyNumberFormat="1" applyFont="1" applyFill="1" applyAlignment="1">
      <alignment vertical="center" wrapText="1"/>
    </xf>
    <xf numFmtId="1" fontId="23" fillId="0" borderId="0" xfId="82" applyNumberFormat="1" applyFont="1" applyFill="1" applyAlignment="1">
      <alignment vertical="center" wrapText="1"/>
    </xf>
    <xf numFmtId="1" fontId="20" fillId="0" borderId="1" xfId="82" applyNumberFormat="1" applyFont="1" applyFill="1" applyBorder="1" applyAlignment="1">
      <alignment vertical="center" wrapText="1"/>
    </xf>
    <xf numFmtId="1" fontId="24" fillId="0" borderId="0" xfId="82" applyNumberFormat="1" applyFont="1" applyFill="1" applyAlignment="1">
      <alignment vertical="center" wrapText="1"/>
    </xf>
    <xf numFmtId="1" fontId="20" fillId="0" borderId="0" xfId="82" applyNumberFormat="1" applyFont="1" applyFill="1" applyBorder="1" applyAlignment="1">
      <alignment vertical="center" wrapText="1"/>
    </xf>
    <xf numFmtId="3" fontId="16" fillId="0" borderId="0" xfId="82" applyNumberFormat="1" applyFont="1" applyBorder="1" applyAlignment="1">
      <alignment horizontal="center" vertical="center" wrapText="1"/>
    </xf>
    <xf numFmtId="3" fontId="16" fillId="0" borderId="4" xfId="82" quotePrefix="1" applyNumberFormat="1" applyFont="1" applyFill="1" applyBorder="1" applyAlignment="1">
      <alignment horizontal="center" vertical="center" wrapText="1"/>
    </xf>
    <xf numFmtId="3" fontId="16" fillId="0" borderId="0" xfId="82" applyNumberFormat="1" applyFont="1" applyFill="1" applyBorder="1" applyAlignment="1">
      <alignment vertical="center" wrapText="1"/>
    </xf>
    <xf numFmtId="3" fontId="27" fillId="0" borderId="4" xfId="82" applyNumberFormat="1" applyFont="1" applyFill="1" applyBorder="1" applyAlignment="1">
      <alignment horizontal="center" vertical="center" wrapText="1"/>
    </xf>
    <xf numFmtId="49" fontId="27" fillId="0" borderId="4" xfId="82" applyNumberFormat="1" applyFont="1" applyFill="1" applyBorder="1" applyAlignment="1">
      <alignment horizontal="center" vertical="center"/>
    </xf>
    <xf numFmtId="1" fontId="27" fillId="0" borderId="4" xfId="82" applyNumberFormat="1" applyFont="1" applyFill="1" applyBorder="1" applyAlignment="1">
      <alignment horizontal="left" vertical="center" wrapText="1"/>
    </xf>
    <xf numFmtId="1" fontId="27" fillId="0" borderId="4" xfId="82" applyNumberFormat="1" applyFont="1" applyFill="1" applyBorder="1" applyAlignment="1">
      <alignment horizontal="center" vertical="center" wrapText="1"/>
    </xf>
    <xf numFmtId="1" fontId="27" fillId="0" borderId="4" xfId="82" applyNumberFormat="1" applyFont="1" applyFill="1" applyBorder="1" applyAlignment="1">
      <alignment horizontal="right" vertical="center"/>
    </xf>
    <xf numFmtId="1" fontId="27" fillId="0" borderId="0" xfId="82" applyNumberFormat="1" applyFont="1" applyFill="1" applyAlignment="1">
      <alignment vertical="center"/>
    </xf>
    <xf numFmtId="1" fontId="27" fillId="0" borderId="4" xfId="82" applyNumberFormat="1" applyFont="1" applyFill="1" applyBorder="1" applyAlignment="1">
      <alignment vertical="center" wrapText="1"/>
    </xf>
    <xf numFmtId="1" fontId="16" fillId="0" borderId="4" xfId="82" applyNumberFormat="1" applyFont="1" applyFill="1" applyBorder="1" applyAlignment="1">
      <alignment horizontal="center" vertical="center" wrapText="1"/>
    </xf>
    <xf numFmtId="1" fontId="16" fillId="0" borderId="4" xfId="82" applyNumberFormat="1" applyFont="1" applyFill="1" applyBorder="1" applyAlignment="1">
      <alignment horizontal="right" vertical="center"/>
    </xf>
    <xf numFmtId="1" fontId="16" fillId="0" borderId="0" xfId="82" applyNumberFormat="1" applyFont="1" applyFill="1" applyAlignment="1">
      <alignment vertical="center"/>
    </xf>
    <xf numFmtId="49" fontId="28" fillId="0" borderId="4" xfId="82" applyNumberFormat="1" applyFont="1" applyFill="1" applyBorder="1" applyAlignment="1">
      <alignment horizontal="center" vertical="center"/>
    </xf>
    <xf numFmtId="1" fontId="28" fillId="0" borderId="4" xfId="82" applyNumberFormat="1" applyFont="1" applyFill="1" applyBorder="1" applyAlignment="1">
      <alignment vertical="center" wrapText="1"/>
    </xf>
    <xf numFmtId="1" fontId="28" fillId="0" borderId="4" xfId="82" applyNumberFormat="1" applyFont="1" applyFill="1" applyBorder="1" applyAlignment="1">
      <alignment horizontal="center" vertical="center" wrapText="1"/>
    </xf>
    <xf numFmtId="1" fontId="28" fillId="0" borderId="4" xfId="82" applyNumberFormat="1" applyFont="1" applyFill="1" applyBorder="1" applyAlignment="1">
      <alignment horizontal="right" vertical="center"/>
    </xf>
    <xf numFmtId="1" fontId="28" fillId="0" borderId="0" xfId="82" applyNumberFormat="1" applyFont="1" applyFill="1" applyAlignment="1">
      <alignment vertical="center"/>
    </xf>
    <xf numFmtId="1" fontId="16" fillId="4" borderId="4" xfId="82" applyNumberFormat="1" applyFont="1" applyFill="1" applyBorder="1" applyAlignment="1">
      <alignment vertical="center" wrapText="1"/>
    </xf>
    <xf numFmtId="1" fontId="16" fillId="4" borderId="4" xfId="82" applyNumberFormat="1" applyFont="1" applyFill="1" applyBorder="1" applyAlignment="1">
      <alignment horizontal="center" vertical="center" wrapText="1"/>
    </xf>
    <xf numFmtId="1" fontId="16" fillId="4" borderId="4" xfId="82" applyNumberFormat="1" applyFont="1" applyFill="1" applyBorder="1" applyAlignment="1">
      <alignment horizontal="right" vertical="center"/>
    </xf>
    <xf numFmtId="1" fontId="16" fillId="4" borderId="0" xfId="82" applyNumberFormat="1" applyFont="1" applyFill="1" applyAlignment="1">
      <alignment vertical="center"/>
    </xf>
    <xf numFmtId="1" fontId="16" fillId="4" borderId="4" xfId="82" quotePrefix="1" applyNumberFormat="1" applyFont="1" applyFill="1" applyBorder="1" applyAlignment="1">
      <alignment vertical="center" wrapText="1"/>
    </xf>
    <xf numFmtId="49" fontId="16" fillId="0" borderId="4" xfId="82" applyNumberFormat="1" applyFont="1" applyFill="1" applyBorder="1" applyAlignment="1">
      <alignment horizontal="center" vertical="center"/>
    </xf>
    <xf numFmtId="1" fontId="16" fillId="0" borderId="4" xfId="82" applyNumberFormat="1" applyFont="1" applyFill="1" applyBorder="1" applyAlignment="1">
      <alignment vertical="center" wrapText="1"/>
    </xf>
    <xf numFmtId="1" fontId="26" fillId="0" borderId="4" xfId="82" applyNumberFormat="1" applyFont="1" applyFill="1" applyBorder="1" applyAlignment="1">
      <alignment horizontal="center" vertical="center" wrapText="1"/>
    </xf>
    <xf numFmtId="1" fontId="26" fillId="0" borderId="4" xfId="82" applyNumberFormat="1" applyFont="1" applyFill="1" applyBorder="1" applyAlignment="1">
      <alignment horizontal="right" vertical="center"/>
    </xf>
    <xf numFmtId="1" fontId="26" fillId="0" borderId="0" xfId="82" applyNumberFormat="1" applyFont="1" applyFill="1" applyAlignment="1">
      <alignment vertical="center"/>
    </xf>
    <xf numFmtId="1" fontId="28" fillId="0" borderId="4" xfId="82" quotePrefix="1" applyNumberFormat="1" applyFont="1" applyFill="1" applyBorder="1" applyAlignment="1">
      <alignment vertical="center" wrapText="1"/>
    </xf>
    <xf numFmtId="49" fontId="26" fillId="0" borderId="4" xfId="82" applyNumberFormat="1" applyFont="1" applyFill="1" applyBorder="1" applyAlignment="1">
      <alignment horizontal="center" vertical="center"/>
    </xf>
    <xf numFmtId="1" fontId="26" fillId="0" borderId="4" xfId="82" quotePrefix="1" applyNumberFormat="1" applyFont="1" applyFill="1" applyBorder="1" applyAlignment="1">
      <alignment vertical="center" wrapText="1"/>
    </xf>
    <xf numFmtId="1" fontId="16" fillId="0" borderId="4" xfId="82" applyNumberFormat="1" applyFont="1" applyFill="1" applyBorder="1" applyAlignment="1">
      <alignment horizontal="center" vertical="center"/>
    </xf>
    <xf numFmtId="1" fontId="16" fillId="0" borderId="0" xfId="82" applyNumberFormat="1" applyFont="1" applyFill="1" applyAlignment="1">
      <alignment horizontal="center" vertical="center"/>
    </xf>
    <xf numFmtId="1" fontId="16" fillId="0" borderId="0" xfId="82" applyNumberFormat="1" applyFont="1" applyFill="1" applyAlignment="1">
      <alignment vertical="center" wrapText="1"/>
    </xf>
    <xf numFmtId="1" fontId="16" fillId="0" borderId="0" xfId="82" applyNumberFormat="1" applyFont="1" applyFill="1" applyAlignment="1">
      <alignment horizontal="center" vertical="center" wrapText="1"/>
    </xf>
    <xf numFmtId="1" fontId="16" fillId="0" borderId="0" xfId="82" applyNumberFormat="1" applyFont="1" applyFill="1" applyAlignment="1">
      <alignment horizontal="right" vertical="center"/>
    </xf>
    <xf numFmtId="1" fontId="25" fillId="0" borderId="0" xfId="82" applyNumberFormat="1" applyFont="1" applyFill="1" applyAlignment="1">
      <alignment vertical="center"/>
    </xf>
    <xf numFmtId="1" fontId="29" fillId="0" borderId="0" xfId="82" applyNumberFormat="1" applyFont="1" applyFill="1" applyAlignment="1">
      <alignment vertical="center"/>
    </xf>
    <xf numFmtId="1" fontId="29" fillId="0" borderId="0" xfId="82" applyNumberFormat="1" applyFont="1" applyFill="1" applyAlignment="1">
      <alignment horizontal="right" vertical="center"/>
    </xf>
    <xf numFmtId="1" fontId="30" fillId="0" borderId="0" xfId="82" applyNumberFormat="1" applyFont="1" applyFill="1" applyAlignment="1"/>
    <xf numFmtId="1" fontId="31" fillId="0" borderId="0" xfId="82" applyNumberFormat="1" applyFont="1" applyFill="1" applyAlignment="1">
      <alignment vertical="center"/>
    </xf>
    <xf numFmtId="1" fontId="34" fillId="0" borderId="0" xfId="82" applyNumberFormat="1" applyFont="1" applyFill="1" applyAlignment="1">
      <alignment vertical="center"/>
    </xf>
    <xf numFmtId="1" fontId="35" fillId="0" borderId="0" xfId="82" applyNumberFormat="1" applyFont="1" applyFill="1" applyAlignment="1">
      <alignment vertical="center"/>
    </xf>
    <xf numFmtId="1" fontId="36" fillId="0" borderId="0" xfId="82" applyNumberFormat="1" applyFont="1" applyFill="1" applyAlignment="1">
      <alignment vertical="center"/>
    </xf>
    <xf numFmtId="1" fontId="37" fillId="0" borderId="0" xfId="82" applyNumberFormat="1" applyFont="1" applyFill="1" applyAlignment="1">
      <alignment horizontal="center" vertical="center"/>
    </xf>
    <xf numFmtId="1" fontId="16" fillId="0" borderId="0" xfId="82" applyNumberFormat="1" applyFont="1" applyFill="1" applyBorder="1" applyAlignment="1">
      <alignment horizontal="center" vertical="center" wrapText="1"/>
    </xf>
    <xf numFmtId="3" fontId="16" fillId="0" borderId="4" xfId="82" applyNumberFormat="1" applyFont="1" applyFill="1" applyBorder="1" applyAlignment="1">
      <alignment horizontal="center" vertical="center" wrapText="1"/>
    </xf>
    <xf numFmtId="3" fontId="16" fillId="0" borderId="0" xfId="82" applyNumberFormat="1" applyFont="1" applyFill="1" applyBorder="1" applyAlignment="1">
      <alignment horizontal="center" vertical="center" wrapText="1"/>
    </xf>
    <xf numFmtId="1" fontId="27" fillId="0" borderId="4" xfId="82" applyNumberFormat="1" applyFont="1" applyFill="1" applyBorder="1" applyAlignment="1">
      <alignment horizontal="center" vertical="center"/>
    </xf>
    <xf numFmtId="1" fontId="16" fillId="0" borderId="4" xfId="82" applyNumberFormat="1" applyFont="1" applyFill="1" applyBorder="1" applyAlignment="1">
      <alignment vertical="center"/>
    </xf>
    <xf numFmtId="1" fontId="28" fillId="0" borderId="4" xfId="82" applyNumberFormat="1" applyFont="1" applyFill="1" applyBorder="1" applyAlignment="1">
      <alignment vertical="center"/>
    </xf>
    <xf numFmtId="1" fontId="16" fillId="0" borderId="4" xfId="82" quotePrefix="1" applyNumberFormat="1" applyFont="1" applyFill="1" applyBorder="1" applyAlignment="1">
      <alignment vertical="center" wrapText="1"/>
    </xf>
    <xf numFmtId="1" fontId="27" fillId="0" borderId="4" xfId="82" applyNumberFormat="1" applyFont="1" applyFill="1" applyBorder="1" applyAlignment="1">
      <alignment vertical="center"/>
    </xf>
    <xf numFmtId="1" fontId="26" fillId="0" borderId="4" xfId="82" applyNumberFormat="1" applyFont="1" applyFill="1" applyBorder="1" applyAlignment="1">
      <alignment vertical="center"/>
    </xf>
    <xf numFmtId="49" fontId="33" fillId="0" borderId="0" xfId="82" applyNumberFormat="1" applyFont="1" applyFill="1" applyBorder="1" applyAlignment="1">
      <alignment horizontal="center" vertical="center"/>
    </xf>
    <xf numFmtId="1" fontId="33" fillId="0" borderId="0" xfId="82" applyNumberFormat="1" applyFont="1" applyFill="1" applyBorder="1" applyAlignment="1">
      <alignment horizontal="center" vertical="center"/>
    </xf>
    <xf numFmtId="1" fontId="33" fillId="0" borderId="0" xfId="82" applyNumberFormat="1" applyFont="1" applyFill="1" applyAlignment="1">
      <alignment vertical="center"/>
    </xf>
    <xf numFmtId="1" fontId="16" fillId="0" borderId="0" xfId="82" applyNumberFormat="1" applyFont="1" applyFill="1" applyBorder="1" applyAlignment="1">
      <alignment horizontal="center" vertical="center"/>
    </xf>
    <xf numFmtId="1" fontId="16" fillId="0" borderId="0" xfId="82" applyNumberFormat="1" applyFont="1" applyFill="1" applyBorder="1" applyAlignment="1">
      <alignment vertical="center" wrapText="1"/>
    </xf>
    <xf numFmtId="1" fontId="16" fillId="0" borderId="0" xfId="82" applyNumberFormat="1" applyFont="1" applyFill="1" applyBorder="1" applyAlignment="1">
      <alignment horizontal="right" vertical="center"/>
    </xf>
    <xf numFmtId="49" fontId="16" fillId="0" borderId="0" xfId="82" applyNumberFormat="1" applyFont="1" applyFill="1" applyBorder="1" applyAlignment="1">
      <alignment horizontal="center" vertical="center"/>
    </xf>
    <xf numFmtId="49" fontId="16" fillId="0" borderId="0" xfId="82" applyNumberFormat="1" applyFont="1" applyFill="1" applyBorder="1" applyAlignment="1">
      <alignment vertical="center"/>
    </xf>
    <xf numFmtId="49" fontId="16" fillId="0" borderId="0" xfId="82" applyNumberFormat="1" applyFont="1" applyFill="1" applyAlignment="1">
      <alignment vertical="center"/>
    </xf>
    <xf numFmtId="49" fontId="16" fillId="0" borderId="0" xfId="82" applyNumberFormat="1" applyFont="1" applyFill="1" applyAlignment="1">
      <alignment horizontal="center" vertical="center"/>
    </xf>
    <xf numFmtId="1" fontId="16" fillId="0" borderId="0" xfId="82" applyNumberFormat="1" applyFont="1" applyFill="1" applyAlignment="1">
      <alignment horizontal="left" vertical="center" wrapText="1"/>
    </xf>
    <xf numFmtId="1" fontId="20" fillId="0" borderId="0" xfId="82" applyNumberFormat="1" applyFont="1" applyFill="1" applyAlignment="1">
      <alignment vertical="center"/>
    </xf>
    <xf numFmtId="1" fontId="23" fillId="0" borderId="0" xfId="82" applyNumberFormat="1" applyFont="1" applyFill="1" applyAlignment="1">
      <alignment vertical="center"/>
    </xf>
    <xf numFmtId="1" fontId="24" fillId="0" borderId="0" xfId="82" applyNumberFormat="1" applyFont="1" applyFill="1" applyAlignment="1">
      <alignment vertical="center"/>
    </xf>
    <xf numFmtId="1" fontId="37" fillId="0" borderId="0" xfId="82" applyNumberFormat="1" applyFont="1" applyFill="1" applyAlignment="1">
      <alignment vertical="center"/>
    </xf>
    <xf numFmtId="0" fontId="16" fillId="0" borderId="4" xfId="82" applyNumberFormat="1" applyFont="1" applyFill="1" applyBorder="1" applyAlignment="1">
      <alignment horizontal="center" vertical="center" wrapText="1"/>
    </xf>
    <xf numFmtId="49" fontId="16" fillId="0" borderId="4" xfId="82" quotePrefix="1" applyNumberFormat="1" applyFont="1" applyFill="1" applyBorder="1" applyAlignment="1">
      <alignment horizontal="center" vertical="center" wrapText="1"/>
    </xf>
    <xf numFmtId="49" fontId="26" fillId="0" borderId="0" xfId="82" applyNumberFormat="1" applyFont="1" applyFill="1" applyBorder="1" applyAlignment="1">
      <alignment horizontal="center" vertical="center"/>
    </xf>
    <xf numFmtId="49" fontId="16" fillId="0" borderId="8" xfId="82" applyNumberFormat="1" applyFont="1" applyFill="1" applyBorder="1" applyAlignment="1">
      <alignment horizontal="center" vertical="center"/>
    </xf>
    <xf numFmtId="1" fontId="16" fillId="0" borderId="8" xfId="82" applyNumberFormat="1" applyFont="1" applyFill="1" applyBorder="1" applyAlignment="1">
      <alignment vertical="center" wrapText="1"/>
    </xf>
    <xf numFmtId="1" fontId="16" fillId="0" borderId="8" xfId="82" applyNumberFormat="1" applyFont="1" applyFill="1" applyBorder="1" applyAlignment="1">
      <alignment horizontal="center" vertical="center" wrapText="1"/>
    </xf>
    <xf numFmtId="1" fontId="16" fillId="0" borderId="8" xfId="82" applyNumberFormat="1" applyFont="1" applyFill="1" applyBorder="1" applyAlignment="1">
      <alignment horizontal="right" vertical="center"/>
    </xf>
    <xf numFmtId="1" fontId="16" fillId="0" borderId="0" xfId="82" applyNumberFormat="1" applyFont="1" applyFill="1" applyBorder="1" applyAlignment="1">
      <alignment vertical="center"/>
    </xf>
    <xf numFmtId="1" fontId="3" fillId="0" borderId="0" xfId="82" applyNumberFormat="1" applyFont="1" applyFill="1" applyAlignment="1">
      <alignment vertical="center" wrapText="1"/>
    </xf>
    <xf numFmtId="1" fontId="20" fillId="0" borderId="0" xfId="82" applyNumberFormat="1" applyFont="1" applyFill="1" applyAlignment="1"/>
    <xf numFmtId="1" fontId="33" fillId="0" borderId="0" xfId="82" applyNumberFormat="1" applyFont="1" applyFill="1" applyAlignment="1">
      <alignment vertical="center" wrapText="1"/>
    </xf>
    <xf numFmtId="1" fontId="37" fillId="0" borderId="4" xfId="82" applyNumberFormat="1" applyFont="1" applyFill="1" applyBorder="1" applyAlignment="1">
      <alignment vertical="center"/>
    </xf>
    <xf numFmtId="1" fontId="37" fillId="0" borderId="4" xfId="82" applyNumberFormat="1" applyFont="1" applyFill="1" applyBorder="1" applyAlignment="1">
      <alignment horizontal="center" vertical="center"/>
    </xf>
    <xf numFmtId="3" fontId="16" fillId="0" borderId="4" xfId="82" applyNumberFormat="1" applyFont="1" applyBorder="1" applyAlignment="1">
      <alignment horizontal="center" vertical="center" wrapText="1"/>
    </xf>
    <xf numFmtId="1" fontId="16" fillId="0" borderId="4" xfId="82" quotePrefix="1" applyNumberFormat="1" applyFont="1" applyFill="1" applyBorder="1" applyAlignment="1">
      <alignment horizontal="center" vertical="center" wrapText="1"/>
    </xf>
    <xf numFmtId="1" fontId="35" fillId="5" borderId="0" xfId="82" applyNumberFormat="1" applyFont="1" applyFill="1" applyBorder="1" applyAlignment="1">
      <alignment vertical="center" wrapText="1"/>
    </xf>
    <xf numFmtId="1" fontId="27" fillId="0" borderId="8" xfId="82" applyNumberFormat="1" applyFont="1" applyFill="1" applyBorder="1" applyAlignment="1">
      <alignment horizontal="right" vertical="center"/>
    </xf>
    <xf numFmtId="1" fontId="41" fillId="0" borderId="0" xfId="82" applyNumberFormat="1" applyFont="1" applyFill="1" applyAlignment="1">
      <alignment vertical="center"/>
    </xf>
    <xf numFmtId="1" fontId="42" fillId="0" borderId="0" xfId="82" applyNumberFormat="1" applyFont="1" applyFill="1" applyAlignment="1">
      <alignment vertical="center"/>
    </xf>
    <xf numFmtId="1" fontId="42" fillId="0" borderId="0" xfId="82" applyNumberFormat="1" applyFont="1" applyFill="1" applyAlignment="1">
      <alignment horizontal="right" vertical="center"/>
    </xf>
    <xf numFmtId="1" fontId="45" fillId="0" borderId="0" xfId="82" applyNumberFormat="1" applyFont="1" applyFill="1" applyAlignment="1">
      <alignment vertical="center"/>
    </xf>
    <xf numFmtId="1" fontId="47" fillId="0" borderId="0" xfId="82" applyNumberFormat="1" applyFont="1" applyFill="1" applyAlignment="1">
      <alignment vertical="center"/>
    </xf>
    <xf numFmtId="0" fontId="9" fillId="0" borderId="4" xfId="55" applyFont="1" applyBorder="1" applyAlignment="1">
      <alignment horizontal="center" vertical="center" wrapText="1"/>
    </xf>
    <xf numFmtId="3" fontId="16" fillId="4" borderId="4" xfId="82" applyNumberFormat="1" applyFont="1" applyFill="1" applyBorder="1" applyAlignment="1">
      <alignment horizontal="center" vertical="center" wrapText="1"/>
    </xf>
    <xf numFmtId="3" fontId="16" fillId="0" borderId="4" xfId="82" applyNumberFormat="1" applyFont="1" applyFill="1" applyBorder="1" applyAlignment="1">
      <alignment vertical="center" wrapText="1"/>
    </xf>
    <xf numFmtId="0" fontId="116" fillId="0" borderId="0" xfId="0" applyFont="1" applyAlignment="1">
      <alignment vertical="center" wrapText="1" readingOrder="1"/>
    </xf>
    <xf numFmtId="0" fontId="117" fillId="0" borderId="0" xfId="0" applyFont="1" applyAlignment="1">
      <alignment vertical="center" wrapText="1" readingOrder="1"/>
    </xf>
    <xf numFmtId="0" fontId="117" fillId="0" borderId="0" xfId="0" applyFont="1" applyAlignment="1">
      <alignment vertical="center" readingOrder="1"/>
    </xf>
    <xf numFmtId="0" fontId="116" fillId="0" borderId="0" xfId="0" applyFont="1" applyAlignment="1">
      <alignment vertical="center" readingOrder="1"/>
    </xf>
    <xf numFmtId="1" fontId="51" fillId="0" borderId="0" xfId="82" applyNumberFormat="1" applyFont="1" applyFill="1" applyAlignment="1">
      <alignment vertical="center"/>
    </xf>
    <xf numFmtId="1" fontId="52" fillId="0" borderId="0" xfId="82" applyNumberFormat="1" applyFont="1" applyFill="1" applyAlignment="1">
      <alignment vertical="center"/>
    </xf>
    <xf numFmtId="1" fontId="53" fillId="0" borderId="0" xfId="82" applyNumberFormat="1" applyFont="1" applyFill="1" applyAlignment="1">
      <alignment vertical="center"/>
    </xf>
    <xf numFmtId="3" fontId="27" fillId="0" borderId="4" xfId="82" applyNumberFormat="1" applyFont="1" applyFill="1" applyBorder="1" applyAlignment="1">
      <alignment horizontal="left" vertical="center" wrapText="1"/>
    </xf>
    <xf numFmtId="1" fontId="33" fillId="0" borderId="0" xfId="82" applyNumberFormat="1" applyFont="1" applyFill="1" applyAlignment="1">
      <alignment horizontal="center" vertical="center"/>
    </xf>
    <xf numFmtId="1" fontId="25" fillId="0" borderId="0" xfId="82" applyNumberFormat="1" applyFont="1" applyFill="1" applyAlignment="1">
      <alignment horizontal="right" vertical="center"/>
    </xf>
    <xf numFmtId="1" fontId="30" fillId="0" borderId="0" xfId="82" applyNumberFormat="1" applyFont="1" applyFill="1" applyAlignment="1">
      <alignment vertical="center"/>
    </xf>
    <xf numFmtId="0" fontId="112" fillId="0" borderId="0" xfId="0" applyFont="1"/>
    <xf numFmtId="1" fontId="33" fillId="0" borderId="0" xfId="82" quotePrefix="1" applyNumberFormat="1" applyFont="1" applyFill="1" applyAlignment="1">
      <alignment vertical="center"/>
    </xf>
    <xf numFmtId="1" fontId="27" fillId="0" borderId="4" xfId="82" quotePrefix="1" applyNumberFormat="1" applyFont="1" applyFill="1" applyBorder="1" applyAlignment="1">
      <alignment vertical="center" wrapText="1"/>
    </xf>
    <xf numFmtId="1" fontId="57" fillId="0" borderId="0" xfId="82" applyNumberFormat="1" applyFont="1" applyFill="1" applyAlignment="1">
      <alignment vertical="center"/>
    </xf>
    <xf numFmtId="1" fontId="43" fillId="0" borderId="0" xfId="82" applyNumberFormat="1" applyFont="1" applyFill="1" applyAlignment="1">
      <alignment vertical="center"/>
    </xf>
    <xf numFmtId="1" fontId="44" fillId="0" borderId="0" xfId="82" applyNumberFormat="1" applyFont="1" applyFill="1" applyAlignment="1">
      <alignment vertical="center"/>
    </xf>
    <xf numFmtId="1" fontId="72" fillId="0" borderId="0" xfId="82" applyNumberFormat="1" applyFont="1" applyFill="1" applyAlignment="1">
      <alignment vertical="center"/>
    </xf>
    <xf numFmtId="1" fontId="72" fillId="0" borderId="0" xfId="82" applyNumberFormat="1" applyFont="1" applyFill="1" applyAlignment="1">
      <alignment horizontal="center" vertical="center"/>
    </xf>
    <xf numFmtId="3" fontId="72" fillId="0" borderId="0" xfId="82" applyNumberFormat="1" applyFont="1" applyBorder="1" applyAlignment="1">
      <alignment horizontal="center" vertical="center" wrapText="1"/>
    </xf>
    <xf numFmtId="3" fontId="72" fillId="0" borderId="4" xfId="82" quotePrefix="1" applyNumberFormat="1" applyFont="1" applyFill="1" applyBorder="1" applyAlignment="1">
      <alignment horizontal="center" vertical="center" wrapText="1"/>
    </xf>
    <xf numFmtId="3" fontId="72" fillId="0" borderId="0" xfId="82" applyNumberFormat="1" applyFont="1" applyFill="1" applyBorder="1" applyAlignment="1">
      <alignment horizontal="center" vertical="center" wrapText="1"/>
    </xf>
    <xf numFmtId="1" fontId="72" fillId="0" borderId="4" xfId="82" applyNumberFormat="1" applyFont="1" applyFill="1" applyBorder="1" applyAlignment="1">
      <alignment horizontal="center" vertical="center"/>
    </xf>
    <xf numFmtId="1" fontId="80" fillId="0" borderId="4" xfId="82" applyNumberFormat="1" applyFont="1" applyFill="1" applyBorder="1" applyAlignment="1">
      <alignment horizontal="center" vertical="center" wrapText="1"/>
    </xf>
    <xf numFmtId="1" fontId="72" fillId="0" borderId="4" xfId="82" applyNumberFormat="1" applyFont="1" applyFill="1" applyBorder="1" applyAlignment="1">
      <alignment horizontal="center" vertical="center" wrapText="1"/>
    </xf>
    <xf numFmtId="1" fontId="72" fillId="0" borderId="4" xfId="82" applyNumberFormat="1" applyFont="1" applyFill="1" applyBorder="1" applyAlignment="1">
      <alignment horizontal="right" vertical="center"/>
    </xf>
    <xf numFmtId="1" fontId="80" fillId="0" borderId="4" xfId="82" applyNumberFormat="1" applyFont="1" applyFill="1" applyBorder="1" applyAlignment="1">
      <alignment horizontal="center" vertical="center"/>
    </xf>
    <xf numFmtId="1" fontId="80" fillId="0" borderId="4" xfId="82" applyNumberFormat="1" applyFont="1" applyFill="1" applyBorder="1" applyAlignment="1">
      <alignment vertical="center" wrapText="1"/>
    </xf>
    <xf numFmtId="1" fontId="80" fillId="0" borderId="4" xfId="82" applyNumberFormat="1" applyFont="1" applyFill="1" applyBorder="1" applyAlignment="1">
      <alignment horizontal="right" vertical="center"/>
    </xf>
    <xf numFmtId="1" fontId="80" fillId="0" borderId="0" xfId="82" applyNumberFormat="1" applyFont="1" applyFill="1" applyAlignment="1">
      <alignment vertical="center"/>
    </xf>
    <xf numFmtId="1" fontId="72" fillId="0" borderId="4" xfId="82" applyNumberFormat="1" applyFont="1" applyFill="1" applyBorder="1" applyAlignment="1">
      <alignment vertical="center" wrapText="1"/>
    </xf>
    <xf numFmtId="1" fontId="57" fillId="0" borderId="4" xfId="82" applyNumberFormat="1" applyFont="1" applyFill="1" applyBorder="1" applyAlignment="1">
      <alignment horizontal="right" vertical="center"/>
    </xf>
    <xf numFmtId="1" fontId="72" fillId="0" borderId="0" xfId="82" applyNumberFormat="1" applyFont="1" applyFill="1" applyAlignment="1">
      <alignment vertical="center" wrapText="1"/>
    </xf>
    <xf numFmtId="1" fontId="72" fillId="0" borderId="0" xfId="82" applyNumberFormat="1" applyFont="1" applyFill="1" applyAlignment="1">
      <alignment horizontal="center" vertical="center" wrapText="1"/>
    </xf>
    <xf numFmtId="1" fontId="72" fillId="0" borderId="0" xfId="82" applyNumberFormat="1" applyFont="1" applyFill="1" applyAlignment="1">
      <alignment horizontal="right" vertical="center"/>
    </xf>
    <xf numFmtId="1" fontId="57" fillId="0" borderId="0" xfId="82" applyNumberFormat="1" applyFont="1" applyFill="1" applyAlignment="1">
      <alignment horizontal="right" vertical="center"/>
    </xf>
    <xf numFmtId="1" fontId="57" fillId="0" borderId="0" xfId="82" applyNumberFormat="1" applyFont="1" applyFill="1" applyAlignment="1">
      <alignment horizontal="center" vertical="center"/>
    </xf>
    <xf numFmtId="1" fontId="57" fillId="0" borderId="0" xfId="82" applyNumberFormat="1" applyFont="1" applyFill="1" applyAlignment="1">
      <alignment vertical="center" wrapText="1"/>
    </xf>
    <xf numFmtId="1" fontId="57" fillId="0" borderId="0" xfId="82" applyNumberFormat="1" applyFont="1" applyFill="1" applyAlignment="1">
      <alignment horizontal="center" vertical="center" wrapText="1"/>
    </xf>
    <xf numFmtId="0" fontId="112" fillId="0" borderId="0" xfId="50" applyFont="1" applyAlignment="1">
      <alignment vertical="center" wrapText="1" readingOrder="1"/>
    </xf>
    <xf numFmtId="0" fontId="112" fillId="0" borderId="0" xfId="50" applyFont="1" applyAlignment="1">
      <alignment vertical="center" readingOrder="1"/>
    </xf>
    <xf numFmtId="0" fontId="118" fillId="0" borderId="0" xfId="50" applyFont="1" applyAlignment="1">
      <alignment vertical="center" wrapText="1" readingOrder="1"/>
    </xf>
    <xf numFmtId="0" fontId="113" fillId="0" borderId="0" xfId="50" applyFont="1" applyAlignment="1">
      <alignment vertical="center" wrapText="1" readingOrder="1"/>
    </xf>
    <xf numFmtId="0" fontId="113" fillId="0" borderId="0" xfId="50" applyFont="1" applyAlignment="1">
      <alignment vertical="center" readingOrder="1"/>
    </xf>
    <xf numFmtId="0" fontId="119" fillId="0" borderId="0" xfId="50" applyFont="1" applyAlignment="1">
      <alignment vertical="center" wrapText="1" readingOrder="1"/>
    </xf>
    <xf numFmtId="0" fontId="113" fillId="0" borderId="0" xfId="50" applyFont="1" applyAlignment="1">
      <alignment horizontal="center" vertical="center" wrapText="1" readingOrder="1"/>
    </xf>
    <xf numFmtId="0" fontId="120" fillId="0" borderId="0" xfId="50" applyFont="1" applyAlignment="1">
      <alignment vertical="center" wrapText="1" readingOrder="1"/>
    </xf>
    <xf numFmtId="0" fontId="119" fillId="0" borderId="0" xfId="50" applyFont="1" applyAlignment="1">
      <alignment horizontal="left" vertical="center" wrapText="1" readingOrder="1"/>
    </xf>
    <xf numFmtId="0" fontId="119" fillId="0" borderId="4" xfId="50" applyFont="1" applyBorder="1" applyAlignment="1">
      <alignment horizontal="center" vertical="center" wrapText="1" readingOrder="1"/>
    </xf>
    <xf numFmtId="0" fontId="119" fillId="0" borderId="0" xfId="50" applyFont="1" applyAlignment="1">
      <alignment horizontal="center" vertical="center" wrapText="1" readingOrder="1"/>
    </xf>
    <xf numFmtId="0" fontId="118" fillId="0" borderId="4" xfId="50" applyFont="1" applyBorder="1" applyAlignment="1">
      <alignment horizontal="center" vertical="center" wrapText="1" readingOrder="1"/>
    </xf>
    <xf numFmtId="0" fontId="121" fillId="0" borderId="4" xfId="50" applyFont="1" applyBorder="1" applyAlignment="1">
      <alignment horizontal="right" vertical="center" wrapText="1" readingOrder="1"/>
    </xf>
    <xf numFmtId="0" fontId="119" fillId="0" borderId="4" xfId="50" applyFont="1" applyBorder="1" applyAlignment="1">
      <alignment vertical="center" wrapText="1" readingOrder="1"/>
    </xf>
    <xf numFmtId="0" fontId="118" fillId="0" borderId="4" xfId="50" applyFont="1" applyBorder="1" applyAlignment="1">
      <alignment horizontal="left" vertical="center" wrapText="1" readingOrder="1"/>
    </xf>
    <xf numFmtId="0" fontId="118" fillId="0" borderId="9" xfId="50" applyFont="1" applyBorder="1" applyAlignment="1">
      <alignment vertical="center" wrapText="1" readingOrder="1"/>
    </xf>
    <xf numFmtId="0" fontId="118" fillId="0" borderId="4" xfId="50" applyFont="1" applyBorder="1" applyAlignment="1">
      <alignment vertical="center" wrapText="1" readingOrder="1"/>
    </xf>
    <xf numFmtId="0" fontId="122" fillId="0" borderId="4" xfId="50" applyFont="1" applyBorder="1" applyAlignment="1">
      <alignment horizontal="center" vertical="center" wrapText="1" readingOrder="1"/>
    </xf>
    <xf numFmtId="0" fontId="122" fillId="0" borderId="4" xfId="50" applyFont="1" applyBorder="1" applyAlignment="1">
      <alignment vertical="center" wrapText="1" readingOrder="1"/>
    </xf>
    <xf numFmtId="0" fontId="123" fillId="0" borderId="4" xfId="50" applyFont="1" applyBorder="1" applyAlignment="1">
      <alignment horizontal="right" vertical="center" wrapText="1" readingOrder="1"/>
    </xf>
    <xf numFmtId="0" fontId="120" fillId="0" borderId="4" xfId="50" applyFont="1" applyBorder="1" applyAlignment="1">
      <alignment vertical="center" wrapText="1" readingOrder="1"/>
    </xf>
    <xf numFmtId="0" fontId="120" fillId="0" borderId="4" xfId="50" quotePrefix="1" applyFont="1" applyBorder="1" applyAlignment="1">
      <alignment horizontal="center" vertical="center" wrapText="1" readingOrder="1"/>
    </xf>
    <xf numFmtId="0" fontId="124" fillId="0" borderId="4" xfId="50" applyFont="1" applyBorder="1" applyAlignment="1">
      <alignment horizontal="right" vertical="center" wrapText="1" readingOrder="1"/>
    </xf>
    <xf numFmtId="0" fontId="119" fillId="0" borderId="6" xfId="50" quotePrefix="1" applyFont="1" applyBorder="1" applyAlignment="1">
      <alignment horizontal="center" vertical="center" wrapText="1" readingOrder="1"/>
    </xf>
    <xf numFmtId="0" fontId="119" fillId="0" borderId="4" xfId="50" applyFont="1" applyBorder="1" applyAlignment="1">
      <alignment vertical="center" wrapText="1"/>
    </xf>
    <xf numFmtId="0" fontId="119" fillId="0" borderId="10" xfId="50" applyFont="1" applyBorder="1" applyAlignment="1">
      <alignment vertical="center" wrapText="1" readingOrder="1"/>
    </xf>
    <xf numFmtId="0" fontId="125" fillId="0" borderId="4" xfId="50" applyFont="1" applyBorder="1" applyAlignment="1">
      <alignment horizontal="right" vertical="center" wrapText="1" readingOrder="1"/>
    </xf>
    <xf numFmtId="0" fontId="122" fillId="0" borderId="4" xfId="50" quotePrefix="1" applyFont="1" applyBorder="1" applyAlignment="1">
      <alignment horizontal="center" vertical="center" wrapText="1" readingOrder="1"/>
    </xf>
    <xf numFmtId="49" fontId="122" fillId="0" borderId="4" xfId="51" applyNumberFormat="1" applyFont="1" applyFill="1" applyBorder="1" applyAlignment="1">
      <alignment horizontal="left" vertical="center" wrapText="1"/>
    </xf>
    <xf numFmtId="0" fontId="122" fillId="0" borderId="0" xfId="50" applyFont="1" applyAlignment="1">
      <alignment vertical="center" wrapText="1" readingOrder="1"/>
    </xf>
    <xf numFmtId="188" fontId="119" fillId="0" borderId="4" xfId="50" quotePrefix="1" applyNumberFormat="1" applyFont="1" applyBorder="1" applyAlignment="1">
      <alignment horizontal="center" vertical="center" wrapText="1" readingOrder="1"/>
    </xf>
    <xf numFmtId="0" fontId="119" fillId="0" borderId="4" xfId="50" quotePrefix="1" applyFont="1" applyBorder="1" applyAlignment="1">
      <alignment horizontal="center" vertical="center" wrapText="1" readingOrder="1"/>
    </xf>
    <xf numFmtId="49" fontId="119" fillId="0" borderId="4" xfId="51" applyNumberFormat="1" applyFont="1" applyFill="1" applyBorder="1" applyAlignment="1">
      <alignment horizontal="left" vertical="center" wrapText="1"/>
    </xf>
    <xf numFmtId="0" fontId="126" fillId="0" borderId="0" xfId="50" applyFont="1" applyAlignment="1">
      <alignment vertical="center" wrapText="1" readingOrder="1"/>
    </xf>
    <xf numFmtId="0" fontId="126" fillId="0" borderId="0" xfId="50" applyFont="1" applyAlignment="1">
      <alignment vertical="center"/>
    </xf>
    <xf numFmtId="0" fontId="84" fillId="0" borderId="5" xfId="0" applyFont="1" applyBorder="1" applyAlignment="1">
      <alignment horizontal="center" vertical="center" wrapText="1"/>
    </xf>
    <xf numFmtId="0" fontId="118" fillId="0" borderId="4" xfId="0" applyFont="1" applyBorder="1" applyAlignment="1">
      <alignment horizontal="center" vertical="center" wrapText="1" readingOrder="1"/>
    </xf>
    <xf numFmtId="0" fontId="118" fillId="0" borderId="4" xfId="0" applyFont="1" applyBorder="1" applyAlignment="1">
      <alignment horizontal="left" vertical="center" wrapText="1" readingOrder="1"/>
    </xf>
    <xf numFmtId="0" fontId="118" fillId="0" borderId="9" xfId="0" applyFont="1" applyBorder="1" applyAlignment="1">
      <alignment vertical="center" wrapText="1" readingOrder="1"/>
    </xf>
    <xf numFmtId="0" fontId="119" fillId="0" borderId="4" xfId="0" quotePrefix="1" applyFont="1" applyBorder="1" applyAlignment="1">
      <alignment horizontal="center" vertical="center" wrapText="1" readingOrder="1"/>
    </xf>
    <xf numFmtId="0" fontId="119" fillId="0" borderId="4" xfId="0" applyFont="1" applyBorder="1" applyAlignment="1">
      <alignment vertical="center" wrapText="1"/>
    </xf>
    <xf numFmtId="0" fontId="118" fillId="0" borderId="4" xfId="0" applyFont="1" applyBorder="1" applyAlignment="1">
      <alignment vertical="center" wrapText="1" readingOrder="1"/>
    </xf>
    <xf numFmtId="0" fontId="122" fillId="0" borderId="4" xfId="0" quotePrefix="1" applyFont="1" applyBorder="1" applyAlignment="1">
      <alignment horizontal="center" vertical="center" wrapText="1" readingOrder="1"/>
    </xf>
    <xf numFmtId="0" fontId="8" fillId="0" borderId="4" xfId="0" applyFont="1" applyBorder="1" applyAlignment="1">
      <alignment vertical="center" wrapText="1"/>
    </xf>
    <xf numFmtId="0" fontId="8" fillId="0" borderId="0" xfId="0" applyFont="1" applyAlignment="1">
      <alignment vertical="center" wrapText="1"/>
    </xf>
    <xf numFmtId="0" fontId="82" fillId="0" borderId="0" xfId="0" applyFont="1" applyBorder="1" applyAlignment="1">
      <alignment vertical="center" wrapText="1"/>
    </xf>
    <xf numFmtId="0" fontId="82" fillId="0" borderId="0" xfId="0" applyFont="1" applyBorder="1" applyAlignment="1">
      <alignment horizontal="right" vertical="center" wrapText="1"/>
    </xf>
    <xf numFmtId="49" fontId="26" fillId="0" borderId="4" xfId="0" applyNumberFormat="1" applyFont="1" applyBorder="1" applyAlignment="1">
      <alignment vertical="center" wrapText="1"/>
    </xf>
    <xf numFmtId="0" fontId="26" fillId="0" borderId="4" xfId="0" applyFont="1" applyBorder="1" applyAlignment="1">
      <alignment vertical="center" wrapText="1"/>
    </xf>
    <xf numFmtId="0" fontId="26" fillId="0" borderId="0" xfId="0" applyFont="1" applyAlignment="1">
      <alignment vertical="center" wrapText="1"/>
    </xf>
    <xf numFmtId="49" fontId="27" fillId="0" borderId="4" xfId="0" applyNumberFormat="1" applyFont="1" applyBorder="1" applyAlignment="1">
      <alignment vertical="center" wrapText="1"/>
    </xf>
    <xf numFmtId="0" fontId="27" fillId="0" borderId="4" xfId="0" applyFont="1" applyBorder="1" applyAlignment="1">
      <alignment vertical="center" wrapText="1"/>
    </xf>
    <xf numFmtId="0" fontId="27" fillId="0" borderId="0" xfId="0" applyFont="1" applyAlignment="1">
      <alignment vertical="center" wrapText="1"/>
    </xf>
    <xf numFmtId="1" fontId="86" fillId="0" borderId="4" xfId="82" applyNumberFormat="1" applyFont="1" applyFill="1" applyBorder="1" applyAlignment="1">
      <alignment horizontal="center" vertical="center"/>
    </xf>
    <xf numFmtId="1" fontId="86" fillId="0" borderId="4" xfId="82" applyNumberFormat="1" applyFont="1" applyFill="1" applyBorder="1" applyAlignment="1">
      <alignment horizontal="center" vertical="center" wrapText="1"/>
    </xf>
    <xf numFmtId="0" fontId="127" fillId="0" borderId="0" xfId="0" applyFont="1"/>
    <xf numFmtId="1" fontId="86" fillId="0" borderId="4" xfId="82" applyNumberFormat="1" applyFont="1" applyFill="1" applyBorder="1" applyAlignment="1">
      <alignment vertical="center" wrapText="1"/>
    </xf>
    <xf numFmtId="49" fontId="86" fillId="0" borderId="4" xfId="82" applyNumberFormat="1" applyFont="1" applyFill="1" applyBorder="1" applyAlignment="1">
      <alignment horizontal="center" vertical="center"/>
    </xf>
    <xf numFmtId="1" fontId="86" fillId="0" borderId="4" xfId="82" applyNumberFormat="1" applyFont="1" applyFill="1" applyBorder="1" applyAlignment="1">
      <alignment horizontal="left" vertical="center" wrapText="1"/>
    </xf>
    <xf numFmtId="1" fontId="16" fillId="0" borderId="4" xfId="82" applyNumberFormat="1" applyFont="1" applyFill="1" applyBorder="1" applyAlignment="1">
      <alignment horizontal="left" vertical="center" wrapText="1"/>
    </xf>
    <xf numFmtId="49" fontId="72" fillId="0" borderId="4" xfId="82" applyNumberFormat="1" applyFont="1" applyFill="1" applyBorder="1" applyAlignment="1">
      <alignment horizontal="center" vertical="center"/>
    </xf>
    <xf numFmtId="1" fontId="72" fillId="0" borderId="4" xfId="82" quotePrefix="1" applyNumberFormat="1" applyFont="1" applyFill="1" applyBorder="1" applyAlignment="1">
      <alignment vertical="center" wrapText="1"/>
    </xf>
    <xf numFmtId="0" fontId="0" fillId="0" borderId="4" xfId="0" applyBorder="1"/>
    <xf numFmtId="0" fontId="126" fillId="0" borderId="0" xfId="0" applyFont="1"/>
    <xf numFmtId="0" fontId="128" fillId="0" borderId="0" xfId="0" applyFont="1"/>
    <xf numFmtId="0" fontId="112" fillId="0" borderId="0" xfId="0" applyFont="1" applyAlignment="1">
      <alignment horizontal="left" vertical="center" wrapText="1" readingOrder="1"/>
    </xf>
    <xf numFmtId="0" fontId="112" fillId="0" borderId="0" xfId="0" applyFont="1" applyAlignment="1">
      <alignment horizontal="left" vertical="center" readingOrder="1"/>
    </xf>
    <xf numFmtId="0" fontId="113" fillId="0" borderId="0" xfId="0" applyFont="1" applyAlignment="1">
      <alignment horizontal="left" vertical="center" readingOrder="1"/>
    </xf>
    <xf numFmtId="1" fontId="27" fillId="0" borderId="0" xfId="82" applyNumberFormat="1" applyFont="1" applyFill="1" applyBorder="1" applyAlignment="1">
      <alignment horizontal="right" vertical="center"/>
    </xf>
    <xf numFmtId="49" fontId="27" fillId="0" borderId="4" xfId="82" applyNumberFormat="1" applyFont="1" applyFill="1" applyBorder="1" applyAlignment="1">
      <alignment horizontal="center" vertical="center" wrapText="1"/>
    </xf>
    <xf numFmtId="0" fontId="26" fillId="0" borderId="0" xfId="0" applyFont="1" applyBorder="1" applyAlignment="1">
      <alignment vertical="center"/>
    </xf>
    <xf numFmtId="0" fontId="16" fillId="0" borderId="0" xfId="0" applyFont="1" applyBorder="1" applyAlignment="1">
      <alignment vertical="center" wrapText="1"/>
    </xf>
    <xf numFmtId="1" fontId="26" fillId="0" borderId="0" xfId="82" applyNumberFormat="1" applyFont="1" applyFill="1" applyAlignment="1">
      <alignment vertical="center" wrapText="1"/>
    </xf>
    <xf numFmtId="1" fontId="26" fillId="0" borderId="0" xfId="82" quotePrefix="1" applyNumberFormat="1" applyFont="1" applyFill="1" applyAlignment="1">
      <alignment vertical="center"/>
    </xf>
    <xf numFmtId="0" fontId="26" fillId="0" borderId="0" xfId="0" quotePrefix="1" applyFont="1" applyBorder="1" applyAlignment="1">
      <alignment vertical="center"/>
    </xf>
    <xf numFmtId="49" fontId="33" fillId="0" borderId="0" xfId="82" quotePrefix="1" applyNumberFormat="1" applyFont="1" applyFill="1" applyBorder="1" applyAlignment="1">
      <alignment vertical="center"/>
    </xf>
    <xf numFmtId="49" fontId="33" fillId="0" borderId="0" xfId="82" applyNumberFormat="1" applyFont="1" applyFill="1" applyBorder="1" applyAlignment="1">
      <alignment vertical="center"/>
    </xf>
    <xf numFmtId="0" fontId="33" fillId="0" borderId="11" xfId="82" applyNumberFormat="1" applyFont="1" applyFill="1" applyBorder="1" applyAlignment="1">
      <alignment vertical="center"/>
    </xf>
    <xf numFmtId="0" fontId="33" fillId="0" borderId="0" xfId="82" applyNumberFormat="1" applyFont="1" applyFill="1" applyBorder="1" applyAlignment="1">
      <alignment vertical="center"/>
    </xf>
    <xf numFmtId="0" fontId="33" fillId="0" borderId="0" xfId="82" quotePrefix="1" applyNumberFormat="1" applyFont="1" applyFill="1" applyBorder="1" applyAlignment="1">
      <alignment vertical="center" wrapText="1"/>
    </xf>
    <xf numFmtId="0" fontId="126" fillId="0" borderId="0" xfId="0" applyFont="1" applyAlignment="1">
      <alignment vertical="center" wrapText="1" readingOrder="1"/>
    </xf>
    <xf numFmtId="0" fontId="126" fillId="0" borderId="0" xfId="0" quotePrefix="1" applyFont="1" applyAlignment="1">
      <alignment vertical="center"/>
    </xf>
    <xf numFmtId="0" fontId="8" fillId="0" borderId="0" xfId="0" applyFont="1" applyAlignment="1">
      <alignment horizontal="left" vertical="center"/>
    </xf>
    <xf numFmtId="0" fontId="8" fillId="0" borderId="4" xfId="0" applyFont="1" applyBorder="1" applyAlignment="1">
      <alignment horizontal="center" vertical="center" wrapText="1"/>
    </xf>
    <xf numFmtId="49" fontId="5" fillId="0" borderId="4"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120" fillId="0" borderId="4" xfId="0" applyFont="1" applyBorder="1" applyAlignment="1">
      <alignment horizontal="center" vertical="center" wrapText="1" readingOrder="1"/>
    </xf>
    <xf numFmtId="0" fontId="120" fillId="0" borderId="9" xfId="0" applyFont="1" applyBorder="1" applyAlignment="1">
      <alignment vertical="center" wrapText="1" readingOrder="1"/>
    </xf>
    <xf numFmtId="1" fontId="28" fillId="0" borderId="0" xfId="82" applyNumberFormat="1" applyFont="1" applyFill="1" applyAlignment="1">
      <alignment horizontal="right" vertical="center"/>
    </xf>
    <xf numFmtId="1" fontId="91" fillId="0" borderId="0" xfId="82" applyNumberFormat="1" applyFont="1" applyFill="1" applyAlignment="1">
      <alignment horizontal="right" vertical="center"/>
    </xf>
    <xf numFmtId="0" fontId="129" fillId="0" borderId="0" xfId="0" applyFont="1" applyAlignment="1">
      <alignment vertical="center" readingOrder="1"/>
    </xf>
    <xf numFmtId="0" fontId="130" fillId="0" borderId="0" xfId="0" applyFont="1" applyAlignment="1">
      <alignment vertical="center" readingOrder="1"/>
    </xf>
    <xf numFmtId="3" fontId="27" fillId="0" borderId="4" xfId="82" quotePrefix="1" applyNumberFormat="1" applyFont="1" applyFill="1" applyBorder="1" applyAlignment="1">
      <alignment horizontal="center" vertical="center" wrapText="1"/>
    </xf>
    <xf numFmtId="1" fontId="16" fillId="4" borderId="4" xfId="82" applyNumberFormat="1" applyFont="1" applyFill="1" applyBorder="1" applyAlignment="1">
      <alignment vertical="center"/>
    </xf>
    <xf numFmtId="1" fontId="94" fillId="0" borderId="0" xfId="82" applyNumberFormat="1" applyFont="1" applyFill="1" applyAlignment="1">
      <alignment horizontal="right" vertical="center"/>
    </xf>
    <xf numFmtId="1" fontId="94" fillId="0" borderId="0" xfId="82" applyNumberFormat="1" applyFont="1" applyFill="1" applyAlignment="1">
      <alignment vertical="center" wrapText="1"/>
    </xf>
    <xf numFmtId="1" fontId="95" fillId="0" borderId="0" xfId="82" applyNumberFormat="1" applyFont="1" applyFill="1" applyAlignment="1">
      <alignment vertical="center" wrapText="1"/>
    </xf>
    <xf numFmtId="1" fontId="80" fillId="0" borderId="0" xfId="82" applyNumberFormat="1" applyFont="1" applyFill="1" applyAlignment="1">
      <alignment vertical="center" wrapText="1"/>
    </xf>
    <xf numFmtId="1" fontId="95" fillId="0" borderId="1" xfId="82" applyNumberFormat="1" applyFont="1" applyFill="1" applyBorder="1" applyAlignment="1">
      <alignment vertical="center" wrapText="1"/>
    </xf>
    <xf numFmtId="3" fontId="72" fillId="0" borderId="0" xfId="82" applyNumberFormat="1" applyFont="1" applyFill="1" applyBorder="1" applyAlignment="1">
      <alignment vertical="center" wrapText="1"/>
    </xf>
    <xf numFmtId="3" fontId="80" fillId="0" borderId="4" xfId="82" applyNumberFormat="1" applyFont="1" applyFill="1" applyBorder="1" applyAlignment="1">
      <alignment horizontal="center" vertical="center" wrapText="1"/>
    </xf>
    <xf numFmtId="49" fontId="94" fillId="0" borderId="4" xfId="82" applyNumberFormat="1" applyFont="1" applyFill="1" applyBorder="1" applyAlignment="1">
      <alignment horizontal="center" vertical="center"/>
    </xf>
    <xf numFmtId="1" fontId="94" fillId="0" borderId="4" xfId="82" applyNumberFormat="1" applyFont="1" applyFill="1" applyBorder="1" applyAlignment="1">
      <alignment vertical="center" wrapText="1"/>
    </xf>
    <xf numFmtId="1" fontId="95" fillId="0" borderId="4" xfId="82" applyNumberFormat="1" applyFont="1" applyFill="1" applyBorder="1" applyAlignment="1">
      <alignment horizontal="right" vertical="center"/>
    </xf>
    <xf numFmtId="1" fontId="95" fillId="0" borderId="0" xfId="82" applyNumberFormat="1" applyFont="1" applyFill="1" applyAlignment="1">
      <alignment vertical="center"/>
    </xf>
    <xf numFmtId="1" fontId="94" fillId="0" borderId="4" xfId="82" quotePrefix="1" applyNumberFormat="1" applyFont="1" applyFill="1" applyBorder="1" applyAlignment="1">
      <alignment vertical="center" wrapText="1"/>
    </xf>
    <xf numFmtId="1" fontId="80" fillId="0" borderId="4" xfId="82" applyNumberFormat="1" applyFont="1" applyFill="1" applyBorder="1" applyAlignment="1">
      <alignment horizontal="left" vertical="center" wrapText="1"/>
    </xf>
    <xf numFmtId="49" fontId="80" fillId="0" borderId="4" xfId="82" applyNumberFormat="1" applyFont="1" applyFill="1" applyBorder="1" applyAlignment="1">
      <alignment horizontal="center" vertical="center" wrapText="1"/>
    </xf>
    <xf numFmtId="3" fontId="80" fillId="0" borderId="4" xfId="82" applyNumberFormat="1" applyFont="1" applyFill="1" applyBorder="1" applyAlignment="1">
      <alignment horizontal="left" vertical="center" wrapText="1"/>
    </xf>
    <xf numFmtId="1" fontId="95" fillId="0" borderId="0" xfId="82" quotePrefix="1" applyNumberFormat="1" applyFont="1" applyFill="1" applyAlignment="1">
      <alignment vertical="center"/>
    </xf>
    <xf numFmtId="3" fontId="80" fillId="0" borderId="4" xfId="82" quotePrefix="1" applyNumberFormat="1" applyFont="1" applyFill="1" applyBorder="1" applyAlignment="1">
      <alignment horizontal="center" vertical="center" wrapText="1"/>
    </xf>
    <xf numFmtId="0" fontId="72" fillId="0" borderId="4" xfId="0" applyFont="1" applyFill="1" applyBorder="1" applyAlignment="1">
      <alignment horizontal="left" vertical="center" wrapText="1"/>
    </xf>
    <xf numFmtId="0" fontId="72" fillId="0" borderId="4" xfId="0" applyFont="1" applyFill="1" applyBorder="1" applyAlignment="1">
      <alignment horizontal="center" vertical="center"/>
    </xf>
    <xf numFmtId="3" fontId="80" fillId="0" borderId="0" xfId="82" applyNumberFormat="1" applyFont="1" applyFill="1" applyBorder="1" applyAlignment="1">
      <alignment vertical="center" wrapText="1"/>
    </xf>
    <xf numFmtId="3" fontId="94" fillId="0" borderId="4" xfId="82" quotePrefix="1" applyNumberFormat="1" applyFont="1" applyFill="1" applyBorder="1" applyAlignment="1">
      <alignment horizontal="center" vertical="center" wrapText="1"/>
    </xf>
    <xf numFmtId="1" fontId="94" fillId="0" borderId="4" xfId="82" applyNumberFormat="1" applyFont="1" applyFill="1" applyBorder="1" applyAlignment="1">
      <alignment horizontal="right" vertical="center"/>
    </xf>
    <xf numFmtId="1" fontId="94" fillId="0" borderId="0" xfId="82" applyNumberFormat="1" applyFont="1" applyFill="1" applyAlignment="1">
      <alignment vertical="center"/>
    </xf>
    <xf numFmtId="3" fontId="72" fillId="0" borderId="4" xfId="82" quotePrefix="1" applyNumberFormat="1" applyFont="1" applyFill="1" applyBorder="1" applyAlignment="1">
      <alignment horizontal="right" vertical="center" wrapText="1"/>
    </xf>
    <xf numFmtId="0" fontId="72" fillId="0" borderId="4" xfId="64" applyFont="1" applyFill="1" applyBorder="1" applyAlignment="1">
      <alignment vertical="center" wrapText="1"/>
    </xf>
    <xf numFmtId="0" fontId="72" fillId="0" borderId="4" xfId="64" applyFont="1" applyFill="1" applyBorder="1"/>
    <xf numFmtId="3" fontId="72" fillId="0" borderId="4" xfId="0" applyNumberFormat="1" applyFont="1" applyFill="1" applyBorder="1" applyAlignment="1">
      <alignment horizontal="right" vertical="center" shrinkToFit="1"/>
    </xf>
    <xf numFmtId="0" fontId="95" fillId="0" borderId="0" xfId="0" quotePrefix="1" applyFont="1" applyFill="1" applyBorder="1" applyAlignment="1">
      <alignment vertical="center"/>
    </xf>
    <xf numFmtId="3" fontId="72" fillId="0" borderId="4" xfId="82" applyNumberFormat="1" applyFont="1" applyFill="1" applyBorder="1" applyAlignment="1">
      <alignment horizontal="left" vertical="center" wrapText="1"/>
    </xf>
    <xf numFmtId="3" fontId="72" fillId="0" borderId="4" xfId="0" applyNumberFormat="1" applyFont="1" applyFill="1" applyBorder="1" applyAlignment="1">
      <alignment horizontal="center" vertical="center" wrapText="1"/>
    </xf>
    <xf numFmtId="0" fontId="72" fillId="0" borderId="4" xfId="0" applyFont="1" applyFill="1" applyBorder="1" applyAlignment="1">
      <alignment vertical="center"/>
    </xf>
    <xf numFmtId="3" fontId="80" fillId="0" borderId="4" xfId="82" quotePrefix="1"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72" fillId="0" borderId="4" xfId="0" applyNumberFormat="1" applyFont="1" applyFill="1" applyBorder="1" applyAlignment="1">
      <alignment horizontal="right" vertical="center" wrapText="1"/>
    </xf>
    <xf numFmtId="167" fontId="72" fillId="0" borderId="4" xfId="9" applyNumberFormat="1" applyFont="1" applyFill="1" applyBorder="1" applyAlignment="1">
      <alignment horizontal="right" vertical="center"/>
    </xf>
    <xf numFmtId="0" fontId="72" fillId="0" borderId="4" xfId="0" applyFont="1" applyFill="1" applyBorder="1" applyAlignment="1">
      <alignment vertical="center" wrapText="1"/>
    </xf>
    <xf numFmtId="3" fontId="72" fillId="0" borderId="4" xfId="0" applyNumberFormat="1" applyFont="1" applyFill="1" applyBorder="1" applyAlignment="1">
      <alignment horizontal="right" vertical="center"/>
    </xf>
    <xf numFmtId="0" fontId="72" fillId="0" borderId="4" xfId="0" applyFont="1" applyFill="1" applyBorder="1" applyAlignment="1">
      <alignment horizontal="center" vertical="center" wrapText="1"/>
    </xf>
    <xf numFmtId="0" fontId="72" fillId="0" borderId="4" xfId="55" applyFont="1" applyFill="1" applyBorder="1" applyAlignment="1">
      <alignment vertical="center" wrapText="1"/>
    </xf>
    <xf numFmtId="0" fontId="72" fillId="0" borderId="4" xfId="85" applyFont="1" applyFill="1" applyBorder="1" applyAlignment="1">
      <alignment vertical="center" wrapText="1"/>
    </xf>
    <xf numFmtId="167" fontId="72" fillId="0" borderId="4" xfId="10" applyNumberFormat="1" applyFont="1" applyFill="1" applyBorder="1" applyAlignment="1">
      <alignment horizontal="right" vertical="center" wrapText="1"/>
    </xf>
    <xf numFmtId="164" fontId="96" fillId="0" borderId="4" xfId="24" applyNumberFormat="1" applyFont="1" applyFill="1" applyBorder="1" applyAlignment="1">
      <alignment horizontal="right" vertical="center" wrapText="1"/>
    </xf>
    <xf numFmtId="164" fontId="97" fillId="0" borderId="4" xfId="24" applyNumberFormat="1" applyFont="1" applyFill="1" applyBorder="1" applyAlignment="1">
      <alignment horizontal="right" vertical="center" wrapText="1"/>
    </xf>
    <xf numFmtId="165" fontId="100" fillId="0" borderId="4" xfId="9" applyNumberFormat="1" applyFont="1" applyFill="1" applyBorder="1" applyAlignment="1">
      <alignment horizontal="left" vertical="center" wrapText="1"/>
    </xf>
    <xf numFmtId="165" fontId="100" fillId="0" borderId="4" xfId="9" applyNumberFormat="1" applyFont="1" applyFill="1" applyBorder="1" applyAlignment="1">
      <alignment horizontal="center" vertical="center" wrapText="1"/>
    </xf>
    <xf numFmtId="165" fontId="96" fillId="0" borderId="4" xfId="9" applyNumberFormat="1" applyFont="1" applyFill="1" applyBorder="1" applyAlignment="1">
      <alignment horizontal="left" vertical="center" wrapText="1"/>
    </xf>
    <xf numFmtId="164" fontId="100" fillId="0" borderId="4" xfId="24" applyNumberFormat="1" applyFont="1" applyFill="1" applyBorder="1" applyAlignment="1">
      <alignment horizontal="right" vertical="center" wrapText="1"/>
    </xf>
    <xf numFmtId="0" fontId="72" fillId="0" borderId="0" xfId="0" applyFont="1" applyFill="1" applyAlignment="1">
      <alignment vertical="center" readingOrder="1"/>
    </xf>
    <xf numFmtId="0" fontId="72" fillId="0" borderId="0" xfId="0" applyFont="1" applyFill="1" applyAlignment="1">
      <alignment vertical="center" wrapText="1" readingOrder="1"/>
    </xf>
    <xf numFmtId="0" fontId="95" fillId="0" borderId="0" xfId="0" applyFont="1" applyFill="1" applyAlignment="1">
      <alignment vertical="center" readingOrder="1"/>
    </xf>
    <xf numFmtId="0" fontId="95" fillId="0" borderId="0" xfId="0" applyFont="1" applyFill="1" applyAlignment="1">
      <alignment vertical="center" wrapText="1" readingOrder="1"/>
    </xf>
    <xf numFmtId="0" fontId="131" fillId="0" borderId="0" xfId="0" applyFont="1" applyFill="1"/>
    <xf numFmtId="0" fontId="16" fillId="0" borderId="4" xfId="0" applyFont="1" applyFill="1" applyBorder="1" applyAlignment="1">
      <alignment horizontal="center" vertical="center" wrapText="1"/>
    </xf>
    <xf numFmtId="0" fontId="16" fillId="0" borderId="0" xfId="0" applyFont="1" applyFill="1" applyAlignment="1">
      <alignment vertical="center" wrapText="1" readingOrder="1"/>
    </xf>
    <xf numFmtId="1" fontId="80" fillId="0" borderId="4" xfId="82" applyNumberFormat="1" applyFont="1" applyFill="1" applyBorder="1" applyAlignment="1">
      <alignment vertical="center"/>
    </xf>
    <xf numFmtId="167" fontId="72" fillId="0" borderId="4" xfId="23" applyNumberFormat="1" applyFont="1" applyFill="1" applyBorder="1" applyAlignment="1">
      <alignment horizontal="right" vertical="center" wrapText="1"/>
    </xf>
    <xf numFmtId="0" fontId="26"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Alignment="1">
      <alignment vertical="center" readingOrder="1"/>
    </xf>
    <xf numFmtId="0" fontId="23" fillId="0" borderId="0" xfId="0" applyFont="1" applyFill="1" applyAlignment="1">
      <alignment vertical="center" wrapText="1"/>
    </xf>
    <xf numFmtId="0" fontId="26" fillId="0" borderId="0" xfId="0" applyFont="1" applyFill="1" applyAlignment="1">
      <alignment vertical="center" wrapText="1" readingOrder="1"/>
    </xf>
    <xf numFmtId="0" fontId="26" fillId="0" borderId="0" xfId="0" applyFont="1" applyFill="1" applyAlignment="1">
      <alignment vertical="center" readingOrder="1"/>
    </xf>
    <xf numFmtId="0" fontId="22" fillId="0" borderId="0" xfId="0" applyFont="1" applyFill="1" applyAlignment="1">
      <alignment vertical="center" wrapText="1"/>
    </xf>
    <xf numFmtId="0" fontId="16" fillId="0" borderId="0" xfId="0" applyFont="1" applyFill="1" applyAlignment="1">
      <alignment horizontal="center" vertical="center" wrapText="1"/>
    </xf>
    <xf numFmtId="0" fontId="107" fillId="0" borderId="0" xfId="0" applyFont="1" applyFill="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vertical="center" wrapText="1"/>
    </xf>
    <xf numFmtId="189" fontId="27" fillId="0" borderId="4" xfId="9" applyNumberFormat="1" applyFont="1" applyFill="1" applyBorder="1" applyAlignment="1">
      <alignment horizontal="right" vertical="center" wrapText="1"/>
    </xf>
    <xf numFmtId="0" fontId="16" fillId="0" borderId="4" xfId="0" applyFont="1" applyFill="1" applyBorder="1" applyAlignment="1">
      <alignment vertical="center" wrapText="1"/>
    </xf>
    <xf numFmtId="0" fontId="16" fillId="0" borderId="0" xfId="0" applyFont="1" applyFill="1" applyAlignment="1">
      <alignment vertical="center" wrapText="1"/>
    </xf>
    <xf numFmtId="0" fontId="27" fillId="0" borderId="4" xfId="0" applyFont="1" applyFill="1" applyBorder="1" applyAlignment="1">
      <alignment horizontal="left" vertical="center" wrapText="1"/>
    </xf>
    <xf numFmtId="0" fontId="27" fillId="0" borderId="0" xfId="0" applyFont="1" applyFill="1" applyAlignment="1">
      <alignment vertical="center" wrapText="1"/>
    </xf>
    <xf numFmtId="0" fontId="26" fillId="0" borderId="4" xfId="0" applyFont="1" applyFill="1" applyBorder="1" applyAlignment="1">
      <alignment horizontal="left" vertical="center" wrapText="1"/>
    </xf>
    <xf numFmtId="49" fontId="27" fillId="0" borderId="4" xfId="0" applyNumberFormat="1" applyFont="1" applyFill="1" applyBorder="1" applyAlignment="1">
      <alignment vertical="center" wrapText="1"/>
    </xf>
    <xf numFmtId="49" fontId="26" fillId="0" borderId="4" xfId="0" applyNumberFormat="1" applyFont="1" applyFill="1" applyBorder="1" applyAlignment="1">
      <alignment vertical="center" wrapText="1"/>
    </xf>
    <xf numFmtId="49" fontId="26" fillId="0" borderId="4" xfId="0" quotePrefix="1" applyNumberFormat="1" applyFont="1" applyFill="1" applyBorder="1" applyAlignment="1">
      <alignment vertical="center" wrapText="1"/>
    </xf>
    <xf numFmtId="0" fontId="26" fillId="0" borderId="4" xfId="0" applyFont="1" applyFill="1" applyBorder="1" applyAlignment="1">
      <alignment horizontal="center" vertical="center" wrapText="1"/>
    </xf>
    <xf numFmtId="0" fontId="28" fillId="0" borderId="4" xfId="0" applyFont="1" applyFill="1" applyBorder="1" applyAlignment="1">
      <alignment vertical="center" wrapText="1"/>
    </xf>
    <xf numFmtId="0" fontId="28" fillId="0" borderId="0" xfId="0" applyFont="1" applyFill="1" applyAlignment="1">
      <alignment vertical="center" wrapText="1"/>
    </xf>
    <xf numFmtId="0" fontId="27" fillId="0" borderId="4" xfId="0" quotePrefix="1" applyFont="1" applyFill="1" applyBorder="1" applyAlignment="1">
      <alignment horizontal="center" vertical="center" wrapText="1"/>
    </xf>
    <xf numFmtId="49" fontId="16" fillId="0" borderId="4" xfId="0" applyNumberFormat="1" applyFont="1" applyFill="1" applyBorder="1" applyAlignment="1">
      <alignment vertical="center" wrapText="1"/>
    </xf>
    <xf numFmtId="0" fontId="26" fillId="0" borderId="4" xfId="0" quotePrefix="1" applyFont="1" applyFill="1" applyBorder="1" applyAlignment="1">
      <alignment horizontal="center" vertical="center" wrapText="1"/>
    </xf>
    <xf numFmtId="189" fontId="16" fillId="0" borderId="4" xfId="9" applyNumberFormat="1" applyFont="1" applyFill="1" applyBorder="1" applyAlignment="1">
      <alignment horizontal="right" vertical="center" wrapText="1"/>
    </xf>
    <xf numFmtId="0" fontId="26" fillId="0" borderId="4" xfId="0" applyFont="1" applyFill="1" applyBorder="1" applyAlignment="1">
      <alignment vertical="center" wrapText="1"/>
    </xf>
    <xf numFmtId="0" fontId="26" fillId="0" borderId="0" xfId="0" applyFont="1" applyFill="1" applyAlignment="1">
      <alignment vertical="center" wrapText="1"/>
    </xf>
    <xf numFmtId="49" fontId="27" fillId="0" borderId="4" xfId="0" applyNumberFormat="1" applyFont="1" applyFill="1" applyBorder="1" applyAlignment="1">
      <alignment horizontal="center" vertical="center" wrapText="1"/>
    </xf>
    <xf numFmtId="49" fontId="27" fillId="0" borderId="0" xfId="0" applyNumberFormat="1" applyFont="1" applyFill="1" applyAlignment="1">
      <alignment vertical="center" wrapText="1"/>
    </xf>
    <xf numFmtId="0" fontId="16" fillId="0" borderId="0" xfId="0" applyFont="1" applyFill="1" applyBorder="1" applyAlignment="1">
      <alignment horizontal="center" vertical="center" wrapText="1"/>
    </xf>
    <xf numFmtId="3" fontId="80" fillId="0" borderId="4" xfId="82" quotePrefix="1"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0" fontId="28" fillId="0" borderId="0" xfId="0" applyFont="1" applyFill="1" applyAlignment="1">
      <alignment horizontal="right" vertical="center"/>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6" fillId="0" borderId="0" xfId="0" applyFont="1" applyFill="1" applyAlignment="1">
      <alignment horizontal="center" vertical="center" wrapText="1"/>
    </xf>
    <xf numFmtId="0" fontId="16" fillId="4" borderId="0" xfId="0" applyFont="1" applyFill="1" applyAlignment="1">
      <alignment vertical="center" wrapText="1" readingOrder="1"/>
    </xf>
    <xf numFmtId="0" fontId="26" fillId="4" borderId="0" xfId="0" applyFont="1" applyFill="1" applyAlignment="1">
      <alignment vertical="center" wrapText="1" readingOrder="1"/>
    </xf>
    <xf numFmtId="0" fontId="16" fillId="4" borderId="4" xfId="0" applyFont="1" applyFill="1" applyBorder="1" applyAlignment="1">
      <alignment horizontal="center" vertical="center" wrapText="1"/>
    </xf>
    <xf numFmtId="189" fontId="27" fillId="4" borderId="4" xfId="9" applyNumberFormat="1" applyFont="1" applyFill="1" applyBorder="1" applyAlignment="1">
      <alignment horizontal="right" vertical="center" wrapText="1"/>
    </xf>
    <xf numFmtId="189" fontId="16" fillId="4" borderId="4" xfId="9" applyNumberFormat="1" applyFont="1" applyFill="1" applyBorder="1" applyAlignment="1">
      <alignment horizontal="right" vertical="center" wrapText="1"/>
    </xf>
    <xf numFmtId="0" fontId="16" fillId="4" borderId="0" xfId="0" applyFont="1" applyFill="1" applyBorder="1" applyAlignment="1">
      <alignment vertical="center" wrapText="1"/>
    </xf>
    <xf numFmtId="0" fontId="16" fillId="4" borderId="0" xfId="0" applyFont="1" applyFill="1" applyAlignment="1">
      <alignment vertical="center" wrapText="1"/>
    </xf>
    <xf numFmtId="0" fontId="26" fillId="0" borderId="0" xfId="0" applyFont="1" applyFill="1" applyBorder="1" applyAlignment="1">
      <alignment horizontal="right" vertical="center"/>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0" fontId="26" fillId="0" borderId="0" xfId="0" applyFont="1" applyFill="1" applyBorder="1" applyAlignment="1">
      <alignment vertical="center" wrapText="1"/>
    </xf>
    <xf numFmtId="49" fontId="27" fillId="0" borderId="0" xfId="0" applyNumberFormat="1" applyFont="1" applyFill="1" applyBorder="1" applyAlignment="1">
      <alignment vertical="center" wrapText="1"/>
    </xf>
    <xf numFmtId="0" fontId="132" fillId="0" borderId="4" xfId="0" applyFont="1" applyFill="1" applyBorder="1" applyAlignment="1">
      <alignment horizontal="center" vertical="center" wrapText="1"/>
    </xf>
    <xf numFmtId="0" fontId="133" fillId="0" borderId="4" xfId="0" applyFont="1" applyFill="1" applyBorder="1" applyAlignment="1">
      <alignment horizontal="center" vertical="center" wrapText="1"/>
    </xf>
    <xf numFmtId="43" fontId="115" fillId="0" borderId="4" xfId="9" applyFont="1" applyFill="1" applyBorder="1" applyAlignment="1">
      <alignment vertical="center" wrapText="1"/>
    </xf>
    <xf numFmtId="189" fontId="115" fillId="4" borderId="4" xfId="9" applyNumberFormat="1" applyFont="1" applyFill="1" applyBorder="1" applyAlignment="1">
      <alignment horizontal="right" vertical="center" wrapText="1"/>
    </xf>
    <xf numFmtId="190" fontId="115" fillId="0" borderId="4" xfId="9" applyNumberFormat="1" applyFont="1" applyFill="1" applyBorder="1" applyAlignment="1">
      <alignment vertical="center" wrapText="1"/>
    </xf>
    <xf numFmtId="0" fontId="134" fillId="0" borderId="4" xfId="0" applyFont="1" applyFill="1" applyBorder="1" applyAlignment="1">
      <alignment vertical="center" wrapText="1"/>
    </xf>
    <xf numFmtId="0" fontId="115" fillId="0" borderId="4" xfId="0" applyFont="1" applyFill="1" applyBorder="1" applyAlignment="1">
      <alignment vertical="center" wrapText="1"/>
    </xf>
    <xf numFmtId="189" fontId="115" fillId="0" borderId="4" xfId="9" applyNumberFormat="1" applyFont="1" applyFill="1" applyBorder="1" applyAlignment="1">
      <alignment vertical="center" wrapText="1"/>
    </xf>
    <xf numFmtId="189" fontId="135" fillId="0" borderId="4" xfId="9" applyNumberFormat="1" applyFont="1" applyFill="1" applyBorder="1" applyAlignment="1">
      <alignment vertical="center" wrapText="1"/>
    </xf>
    <xf numFmtId="0" fontId="135" fillId="0" borderId="4" xfId="0" applyFont="1" applyFill="1" applyBorder="1" applyAlignment="1">
      <alignment vertical="center" wrapText="1"/>
    </xf>
    <xf numFmtId="3" fontId="115" fillId="0" borderId="4" xfId="0" applyNumberFormat="1" applyFont="1" applyFill="1" applyBorder="1" applyAlignment="1">
      <alignment vertical="center" wrapText="1"/>
    </xf>
    <xf numFmtId="190" fontId="134" fillId="0" borderId="4" xfId="9" applyNumberFormat="1" applyFont="1" applyFill="1" applyBorder="1" applyAlignment="1">
      <alignment vertical="center" wrapText="1"/>
    </xf>
    <xf numFmtId="0" fontId="114" fillId="0" borderId="4" xfId="0" applyFont="1" applyFill="1" applyBorder="1" applyAlignment="1">
      <alignment vertical="center" wrapText="1"/>
    </xf>
    <xf numFmtId="49" fontId="95" fillId="0" borderId="4" xfId="82" applyNumberFormat="1" applyFont="1" applyFill="1" applyBorder="1" applyAlignment="1">
      <alignment horizontal="center" vertical="center"/>
    </xf>
    <xf numFmtId="1" fontId="72" fillId="0" borderId="7" xfId="82" applyNumberFormat="1" applyFont="1" applyFill="1" applyBorder="1" applyAlignment="1">
      <alignment vertical="center" wrapText="1"/>
    </xf>
    <xf numFmtId="1" fontId="94" fillId="0" borderId="4" xfId="82" applyNumberFormat="1" applyFont="1" applyFill="1" applyBorder="1" applyAlignment="1">
      <alignment horizontal="center" vertical="center"/>
    </xf>
    <xf numFmtId="3" fontId="94" fillId="0" borderId="4" xfId="82" quotePrefix="1" applyNumberFormat="1" applyFont="1" applyFill="1" applyBorder="1" applyAlignment="1">
      <alignment horizontal="right" vertical="center" wrapText="1"/>
    </xf>
    <xf numFmtId="164" fontId="100" fillId="0" borderId="4" xfId="23" applyNumberFormat="1" applyFont="1" applyFill="1" applyBorder="1" applyAlignment="1">
      <alignment horizontal="right" vertical="center"/>
    </xf>
    <xf numFmtId="1" fontId="80" fillId="0" borderId="4" xfId="64" quotePrefix="1" applyNumberFormat="1" applyFont="1" applyFill="1" applyBorder="1" applyAlignment="1">
      <alignment horizontal="center" vertical="center" wrapText="1"/>
    </xf>
    <xf numFmtId="1" fontId="80" fillId="0" borderId="4" xfId="64" applyNumberFormat="1" applyFont="1" applyFill="1" applyBorder="1" applyAlignment="1">
      <alignment horizontal="left" vertical="center" wrapText="1"/>
    </xf>
    <xf numFmtId="0" fontId="80" fillId="0" borderId="4" xfId="64" applyFont="1" applyFill="1" applyBorder="1"/>
    <xf numFmtId="3" fontId="80" fillId="0" borderId="4" xfId="64" applyNumberFormat="1" applyFont="1" applyFill="1" applyBorder="1" applyAlignment="1">
      <alignment horizontal="right" vertical="center" shrinkToFit="1"/>
    </xf>
    <xf numFmtId="3" fontId="80" fillId="0" borderId="4" xfId="0" applyNumberFormat="1" applyFont="1" applyFill="1" applyBorder="1" applyAlignment="1">
      <alignment horizontal="left" vertical="center" wrapText="1"/>
    </xf>
    <xf numFmtId="3" fontId="72" fillId="0" borderId="9" xfId="0" applyNumberFormat="1" applyFont="1" applyFill="1" applyBorder="1" applyAlignment="1">
      <alignment horizontal="center" vertical="center" wrapText="1"/>
    </xf>
    <xf numFmtId="1" fontId="95" fillId="0" borderId="4" xfId="82" applyNumberFormat="1" applyFont="1" applyFill="1" applyBorder="1" applyAlignment="1">
      <alignment horizontal="center" vertical="center"/>
    </xf>
    <xf numFmtId="0" fontId="95" fillId="0" borderId="4" xfId="0" quotePrefix="1" applyFont="1" applyFill="1" applyBorder="1" applyAlignment="1">
      <alignment vertical="center" wrapText="1"/>
    </xf>
    <xf numFmtId="3" fontId="95" fillId="0" borderId="9" xfId="0" applyNumberFormat="1" applyFont="1" applyFill="1" applyBorder="1" applyAlignment="1">
      <alignment horizontal="center" vertical="center" wrapText="1"/>
    </xf>
    <xf numFmtId="3" fontId="95" fillId="0" borderId="4" xfId="0" applyNumberFormat="1" applyFont="1" applyFill="1" applyBorder="1" applyAlignment="1">
      <alignment horizontal="center" vertical="center" wrapText="1"/>
    </xf>
    <xf numFmtId="3" fontId="95" fillId="0" borderId="4" xfId="0" applyNumberFormat="1" applyFont="1" applyFill="1" applyBorder="1" applyAlignment="1">
      <alignment horizontal="right" vertical="center" wrapText="1"/>
    </xf>
    <xf numFmtId="1" fontId="72" fillId="0" borderId="4" xfId="64" quotePrefix="1" applyNumberFormat="1" applyFont="1" applyFill="1" applyBorder="1" applyAlignment="1">
      <alignment horizontal="center" vertical="center" wrapText="1"/>
    </xf>
    <xf numFmtId="3" fontId="72" fillId="0" borderId="4" xfId="64" applyNumberFormat="1" applyFont="1" applyFill="1" applyBorder="1" applyAlignment="1">
      <alignment horizontal="right" vertical="center" shrinkToFit="1"/>
    </xf>
    <xf numFmtId="0" fontId="72" fillId="0" borderId="4" xfId="0" applyFont="1" applyFill="1" applyBorder="1" applyAlignment="1" applyProtection="1">
      <alignment vertical="center" wrapText="1"/>
      <protection locked="0"/>
    </xf>
    <xf numFmtId="1" fontId="72" fillId="0" borderId="4" xfId="64" applyNumberFormat="1" applyFont="1" applyFill="1" applyBorder="1" applyAlignment="1">
      <alignment horizontal="left" vertical="center" wrapText="1"/>
    </xf>
    <xf numFmtId="0" fontId="72" fillId="0" borderId="4" xfId="0" applyFont="1" applyFill="1" applyBorder="1" applyAlignment="1" applyProtection="1">
      <alignment horizontal="center" vertical="center"/>
      <protection locked="0"/>
    </xf>
    <xf numFmtId="0" fontId="72" fillId="0" borderId="4" xfId="0" applyFont="1" applyFill="1" applyBorder="1" applyAlignment="1" applyProtection="1">
      <alignment vertical="center"/>
      <protection locked="0"/>
    </xf>
    <xf numFmtId="0" fontId="72" fillId="0" borderId="6" xfId="0" applyFont="1" applyFill="1" applyBorder="1" applyAlignment="1" applyProtection="1">
      <alignment vertical="center"/>
      <protection locked="0"/>
    </xf>
    <xf numFmtId="0" fontId="72" fillId="0" borderId="12" xfId="0" applyFont="1" applyFill="1" applyBorder="1" applyAlignment="1" applyProtection="1">
      <alignment vertical="center"/>
      <protection locked="0"/>
    </xf>
    <xf numFmtId="0" fontId="72" fillId="0" borderId="4" xfId="0" applyFont="1" applyFill="1" applyBorder="1" applyAlignment="1" applyProtection="1">
      <alignment horizontal="left" vertical="center" wrapText="1"/>
      <protection locked="0"/>
    </xf>
    <xf numFmtId="0" fontId="72" fillId="0" borderId="4" xfId="0" quotePrefix="1" applyFont="1" applyFill="1" applyBorder="1" applyAlignment="1" applyProtection="1">
      <alignment vertical="center" wrapText="1"/>
      <protection locked="0"/>
    </xf>
    <xf numFmtId="3" fontId="80" fillId="0" borderId="8" xfId="0" applyNumberFormat="1" applyFont="1" applyFill="1" applyBorder="1" applyAlignment="1">
      <alignment horizontal="center" vertical="center" wrapText="1"/>
    </xf>
    <xf numFmtId="3" fontId="80" fillId="0" borderId="8" xfId="0" applyNumberFormat="1" applyFont="1" applyFill="1" applyBorder="1" applyAlignment="1">
      <alignment horizontal="left" vertical="center" wrapText="1"/>
    </xf>
    <xf numFmtId="1" fontId="72" fillId="0" borderId="6" xfId="64" quotePrefix="1" applyNumberFormat="1" applyFont="1" applyFill="1" applyBorder="1" applyAlignment="1">
      <alignment horizontal="center" vertical="center" wrapText="1"/>
    </xf>
    <xf numFmtId="0" fontId="72" fillId="0" borderId="4" xfId="0" quotePrefix="1" applyFont="1" applyFill="1" applyBorder="1" applyAlignment="1">
      <alignment vertical="center" wrapText="1"/>
    </xf>
    <xf numFmtId="0" fontId="72" fillId="0" borderId="6" xfId="0" applyFont="1" applyFill="1" applyBorder="1" applyAlignment="1">
      <alignment wrapText="1"/>
    </xf>
    <xf numFmtId="0" fontId="72" fillId="0" borderId="6" xfId="0" applyFont="1" applyFill="1" applyBorder="1" applyAlignment="1">
      <alignment horizontal="left" vertical="center" wrapText="1"/>
    </xf>
    <xf numFmtId="0" fontId="72" fillId="0" borderId="6" xfId="0" applyFont="1" applyFill="1" applyBorder="1"/>
    <xf numFmtId="3" fontId="72" fillId="0" borderId="4" xfId="0" applyNumberFormat="1" applyFont="1" applyFill="1" applyBorder="1" applyAlignment="1">
      <alignment horizontal="center" vertical="center"/>
    </xf>
    <xf numFmtId="3" fontId="72" fillId="0" borderId="4" xfId="84" applyNumberFormat="1" applyFont="1" applyFill="1" applyBorder="1" applyAlignment="1">
      <alignment horizontal="left" vertical="center" wrapText="1"/>
    </xf>
    <xf numFmtId="3" fontId="80" fillId="0" borderId="4" xfId="84" applyNumberFormat="1" applyFont="1" applyFill="1" applyBorder="1" applyAlignment="1">
      <alignment horizontal="left" vertical="center" wrapText="1"/>
    </xf>
    <xf numFmtId="3" fontId="72" fillId="0" borderId="4" xfId="85" applyNumberFormat="1" applyFont="1" applyFill="1" applyBorder="1" applyAlignment="1">
      <alignment vertical="center"/>
    </xf>
    <xf numFmtId="0" fontId="94" fillId="0" borderId="7" xfId="0" applyFont="1" applyFill="1" applyBorder="1" applyAlignment="1">
      <alignment vertical="center" wrapText="1"/>
    </xf>
    <xf numFmtId="0" fontId="95" fillId="0" borderId="4" xfId="64" applyFont="1" applyFill="1" applyBorder="1"/>
    <xf numFmtId="3" fontId="95" fillId="0" borderId="4" xfId="64" applyNumberFormat="1" applyFont="1" applyFill="1" applyBorder="1" applyAlignment="1">
      <alignment horizontal="right" vertical="center" shrinkToFit="1"/>
    </xf>
    <xf numFmtId="0" fontId="72" fillId="0" borderId="12" xfId="0" applyFont="1" applyFill="1" applyBorder="1" applyAlignment="1">
      <alignment horizontal="center" vertical="center" wrapText="1"/>
    </xf>
    <xf numFmtId="0" fontId="72" fillId="0" borderId="12" xfId="0" quotePrefix="1" applyFont="1" applyFill="1" applyBorder="1" applyAlignment="1">
      <alignment vertical="center" wrapText="1"/>
    </xf>
    <xf numFmtId="1" fontId="72" fillId="0" borderId="12" xfId="0" quotePrefix="1" applyNumberFormat="1" applyFont="1" applyFill="1" applyBorder="1" applyAlignment="1">
      <alignment vertical="center" wrapText="1"/>
    </xf>
    <xf numFmtId="0" fontId="72" fillId="0" borderId="14" xfId="0" applyFont="1" applyFill="1" applyBorder="1" applyAlignment="1">
      <alignment horizontal="center" vertical="center" wrapText="1"/>
    </xf>
    <xf numFmtId="1" fontId="72" fillId="0" borderId="14" xfId="0" quotePrefix="1" applyNumberFormat="1" applyFont="1" applyFill="1" applyBorder="1" applyAlignment="1">
      <alignment vertical="center" wrapText="1"/>
    </xf>
    <xf numFmtId="1" fontId="72" fillId="0" borderId="4" xfId="0" quotePrefix="1" applyNumberFormat="1" applyFont="1" applyFill="1" applyBorder="1" applyAlignment="1">
      <alignment vertical="center" wrapText="1"/>
    </xf>
    <xf numFmtId="3" fontId="80" fillId="0" borderId="4" xfId="64" applyNumberFormat="1" applyFont="1" applyFill="1" applyBorder="1"/>
    <xf numFmtId="3" fontId="80" fillId="0" borderId="4" xfId="0" applyNumberFormat="1" applyFont="1" applyFill="1" applyBorder="1" applyAlignment="1">
      <alignment vertical="center"/>
    </xf>
    <xf numFmtId="3" fontId="94" fillId="0" borderId="4" xfId="82" quotePrefix="1" applyNumberFormat="1" applyFont="1" applyFill="1" applyBorder="1" applyAlignment="1">
      <alignment horizontal="left" vertical="center" wrapText="1"/>
    </xf>
    <xf numFmtId="3" fontId="94" fillId="0" borderId="4" xfId="0" applyNumberFormat="1" applyFont="1" applyFill="1" applyBorder="1" applyAlignment="1">
      <alignment vertical="center"/>
    </xf>
    <xf numFmtId="1" fontId="72" fillId="0" borderId="4" xfId="0" quotePrefix="1" applyNumberFormat="1" applyFont="1" applyFill="1" applyBorder="1" applyAlignment="1">
      <alignment horizontal="center" vertical="center" wrapText="1"/>
    </xf>
    <xf numFmtId="1" fontId="72" fillId="0" borderId="4" xfId="0" quotePrefix="1" applyNumberFormat="1" applyFont="1" applyFill="1" applyBorder="1" applyAlignment="1">
      <alignment horizontal="left" vertical="center" wrapText="1"/>
    </xf>
    <xf numFmtId="0" fontId="72" fillId="0" borderId="4" xfId="0" applyFont="1" applyFill="1" applyBorder="1"/>
    <xf numFmtId="1" fontId="80" fillId="0" borderId="4" xfId="0" quotePrefix="1" applyNumberFormat="1" applyFont="1" applyFill="1" applyBorder="1" applyAlignment="1">
      <alignment horizontal="center" vertical="center" wrapText="1"/>
    </xf>
    <xf numFmtId="3" fontId="94" fillId="0" borderId="4" xfId="0" applyNumberFormat="1" applyFont="1" applyFill="1" applyBorder="1" applyAlignment="1">
      <alignment horizontal="right" vertical="center" shrinkToFit="1"/>
    </xf>
    <xf numFmtId="1" fontId="94" fillId="4" borderId="0" xfId="82" applyNumberFormat="1" applyFont="1" applyFill="1" applyAlignment="1">
      <alignment vertical="center" wrapText="1"/>
    </xf>
    <xf numFmtId="1" fontId="95" fillId="4" borderId="0" xfId="82" applyNumberFormat="1" applyFont="1" applyFill="1" applyAlignment="1">
      <alignment vertical="center" wrapText="1"/>
    </xf>
    <xf numFmtId="1" fontId="80" fillId="4" borderId="0" xfId="82" applyNumberFormat="1" applyFont="1" applyFill="1" applyAlignment="1">
      <alignment vertical="center" wrapText="1"/>
    </xf>
    <xf numFmtId="1" fontId="72" fillId="4" borderId="0" xfId="82" applyNumberFormat="1" applyFont="1" applyFill="1" applyAlignment="1">
      <alignment vertical="center" wrapText="1"/>
    </xf>
    <xf numFmtId="1" fontId="95" fillId="4" borderId="1" xfId="82" applyNumberFormat="1" applyFont="1" applyFill="1" applyBorder="1" applyAlignment="1">
      <alignment vertical="center" wrapText="1"/>
    </xf>
    <xf numFmtId="1" fontId="95" fillId="4" borderId="0" xfId="82" applyNumberFormat="1" applyFont="1" applyFill="1" applyBorder="1" applyAlignment="1">
      <alignment vertical="center" wrapText="1"/>
    </xf>
    <xf numFmtId="189" fontId="72" fillId="4" borderId="0" xfId="9" applyNumberFormat="1" applyFont="1" applyFill="1" applyAlignment="1">
      <alignment vertical="center" wrapText="1"/>
    </xf>
    <xf numFmtId="3" fontId="72" fillId="4" borderId="0" xfId="82" applyNumberFormat="1" applyFont="1" applyFill="1" applyBorder="1" applyAlignment="1">
      <alignment horizontal="center" vertical="center" wrapText="1"/>
    </xf>
    <xf numFmtId="4" fontId="72" fillId="4" borderId="0" xfId="0" applyNumberFormat="1" applyFont="1" applyFill="1"/>
    <xf numFmtId="3" fontId="72" fillId="4" borderId="4" xfId="82" quotePrefix="1" applyNumberFormat="1" applyFont="1" applyFill="1" applyBorder="1" applyAlignment="1">
      <alignment horizontal="center" vertical="center" wrapText="1"/>
    </xf>
    <xf numFmtId="3" fontId="72" fillId="4" borderId="0" xfId="82" applyNumberFormat="1" applyFont="1" applyFill="1" applyBorder="1" applyAlignment="1">
      <alignment vertical="center" wrapText="1"/>
    </xf>
    <xf numFmtId="43" fontId="72" fillId="4" borderId="0" xfId="0" applyNumberFormat="1" applyFont="1" applyFill="1"/>
    <xf numFmtId="3" fontId="80" fillId="4" borderId="4" xfId="82" quotePrefix="1" applyNumberFormat="1" applyFont="1" applyFill="1" applyBorder="1" applyAlignment="1">
      <alignment horizontal="center" vertical="center" wrapText="1"/>
    </xf>
    <xf numFmtId="3" fontId="80" fillId="4" borderId="0" xfId="82" applyNumberFormat="1" applyFont="1" applyFill="1" applyBorder="1" applyAlignment="1">
      <alignment vertical="center" wrapText="1"/>
    </xf>
    <xf numFmtId="189" fontId="72" fillId="4" borderId="4" xfId="9" quotePrefix="1" applyNumberFormat="1" applyFont="1" applyFill="1" applyBorder="1" applyAlignment="1">
      <alignment horizontal="right" vertical="center" wrapText="1"/>
    </xf>
    <xf numFmtId="49" fontId="80" fillId="4" borderId="4" xfId="82" applyNumberFormat="1" applyFont="1" applyFill="1" applyBorder="1" applyAlignment="1">
      <alignment horizontal="center" vertical="center"/>
    </xf>
    <xf numFmtId="1" fontId="80" fillId="4" borderId="4" xfId="82" applyNumberFormat="1" applyFont="1" applyFill="1" applyBorder="1" applyAlignment="1">
      <alignment vertical="center" wrapText="1"/>
    </xf>
    <xf numFmtId="0" fontId="72" fillId="4" borderId="4" xfId="82" applyNumberFormat="1" applyFont="1" applyFill="1" applyBorder="1" applyAlignment="1">
      <alignment horizontal="center" vertical="center"/>
    </xf>
    <xf numFmtId="1" fontId="72" fillId="4" borderId="4" xfId="82" applyNumberFormat="1" applyFont="1" applyFill="1" applyBorder="1" applyAlignment="1">
      <alignment vertical="center" wrapText="1"/>
    </xf>
    <xf numFmtId="1" fontId="72" fillId="4" borderId="0" xfId="82" applyNumberFormat="1" applyFont="1" applyFill="1" applyAlignment="1">
      <alignment vertical="center"/>
    </xf>
    <xf numFmtId="49" fontId="72" fillId="4" borderId="4" xfId="82" applyNumberFormat="1" applyFont="1" applyFill="1" applyBorder="1" applyAlignment="1">
      <alignment horizontal="center" vertical="center"/>
    </xf>
    <xf numFmtId="1" fontId="72" fillId="4" borderId="4" xfId="82" quotePrefix="1" applyNumberFormat="1" applyFont="1" applyFill="1" applyBorder="1" applyAlignment="1">
      <alignment vertical="center" wrapText="1"/>
    </xf>
    <xf numFmtId="1" fontId="72" fillId="4" borderId="0" xfId="82" applyNumberFormat="1" applyFont="1" applyFill="1" applyAlignment="1">
      <alignment horizontal="center" vertical="center"/>
    </xf>
    <xf numFmtId="1" fontId="72" fillId="4" borderId="0" xfId="82" applyNumberFormat="1" applyFont="1" applyFill="1" applyAlignment="1">
      <alignment horizontal="center" vertical="center" wrapText="1"/>
    </xf>
    <xf numFmtId="1" fontId="72" fillId="4" borderId="0" xfId="82" applyNumberFormat="1" applyFont="1" applyFill="1" applyAlignment="1">
      <alignment horizontal="right" vertical="center"/>
    </xf>
    <xf numFmtId="1" fontId="94" fillId="0" borderId="0" xfId="82" applyNumberFormat="1" applyFont="1" applyFill="1" applyBorder="1" applyAlignment="1">
      <alignment vertical="center" wrapText="1"/>
    </xf>
    <xf numFmtId="3" fontId="80" fillId="0" borderId="0" xfId="82" applyNumberFormat="1" applyFont="1" applyFill="1" applyBorder="1" applyAlignment="1">
      <alignment horizontal="center" vertical="center" wrapText="1"/>
    </xf>
    <xf numFmtId="3" fontId="72" fillId="4" borderId="4" xfId="82" quotePrefix="1" applyNumberFormat="1" applyFont="1" applyFill="1" applyBorder="1" applyAlignment="1">
      <alignment horizontal="right" vertical="center" wrapText="1"/>
    </xf>
    <xf numFmtId="3" fontId="80" fillId="4" borderId="4" xfId="82" quotePrefix="1" applyNumberFormat="1" applyFont="1" applyFill="1" applyBorder="1" applyAlignment="1">
      <alignment horizontal="right"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vertical="center" wrapText="1"/>
    </xf>
    <xf numFmtId="189" fontId="26" fillId="0" borderId="4" xfId="0" applyNumberFormat="1" applyFont="1" applyFill="1" applyBorder="1" applyAlignment="1">
      <alignment vertical="center" wrapText="1"/>
    </xf>
    <xf numFmtId="189" fontId="114" fillId="0" borderId="4" xfId="0" applyNumberFormat="1" applyFont="1" applyFill="1" applyBorder="1" applyAlignment="1">
      <alignment vertical="center" wrapText="1"/>
    </xf>
    <xf numFmtId="0" fontId="16" fillId="0" borderId="17" xfId="0" applyFont="1" applyFill="1" applyBorder="1" applyAlignment="1">
      <alignment vertical="center" wrapText="1"/>
    </xf>
    <xf numFmtId="3" fontId="72" fillId="4" borderId="4" xfId="82" quotePrefix="1" applyNumberFormat="1" applyFont="1" applyFill="1" applyBorder="1" applyAlignment="1">
      <alignment horizontal="left" vertical="center" wrapText="1"/>
    </xf>
    <xf numFmtId="43" fontId="80" fillId="4" borderId="0" xfId="0" applyNumberFormat="1" applyFont="1" applyFill="1"/>
    <xf numFmtId="3" fontId="80" fillId="4" borderId="4" xfId="82" quotePrefix="1" applyNumberFormat="1" applyFont="1" applyFill="1" applyBorder="1" applyAlignment="1">
      <alignment horizontal="left" vertical="center" wrapText="1"/>
    </xf>
    <xf numFmtId="3" fontId="57" fillId="4" borderId="4" xfId="82" quotePrefix="1" applyNumberFormat="1" applyFont="1" applyFill="1" applyBorder="1" applyAlignment="1">
      <alignment horizontal="center" vertical="center" wrapText="1"/>
    </xf>
    <xf numFmtId="43" fontId="100" fillId="0" borderId="4" xfId="9" applyFont="1" applyFill="1" applyBorder="1" applyAlignment="1">
      <alignment horizontal="left" vertical="center" wrapText="1"/>
    </xf>
    <xf numFmtId="3" fontId="72" fillId="4" borderId="4" xfId="121" applyNumberFormat="1" applyFont="1" applyFill="1" applyBorder="1" applyAlignment="1">
      <alignment horizontal="right" vertical="center" wrapText="1"/>
    </xf>
    <xf numFmtId="0" fontId="80" fillId="4" borderId="4" xfId="82" quotePrefix="1" applyNumberFormat="1" applyFont="1" applyFill="1" applyBorder="1" applyAlignment="1">
      <alignment horizontal="center" vertical="center" wrapText="1"/>
    </xf>
    <xf numFmtId="4" fontId="80" fillId="4" borderId="4" xfId="82" quotePrefix="1" applyNumberFormat="1" applyFont="1" applyFill="1" applyBorder="1" applyAlignment="1">
      <alignment horizontal="right" vertical="center" wrapText="1"/>
    </xf>
    <xf numFmtId="4" fontId="72" fillId="4" borderId="4" xfId="82" quotePrefix="1" applyNumberFormat="1" applyFont="1" applyFill="1" applyBorder="1" applyAlignment="1">
      <alignment horizontal="right" vertical="center" wrapText="1"/>
    </xf>
    <xf numFmtId="164" fontId="100" fillId="0" borderId="4" xfId="24" applyNumberFormat="1" applyFont="1" applyFill="1" applyBorder="1" applyAlignment="1">
      <alignment horizontal="center" vertical="center" wrapText="1"/>
    </xf>
    <xf numFmtId="164" fontId="96" fillId="0" borderId="4" xfId="24" applyNumberFormat="1" applyFont="1" applyFill="1" applyBorder="1" applyAlignment="1">
      <alignment horizontal="center" vertical="center" wrapText="1"/>
    </xf>
    <xf numFmtId="164" fontId="97" fillId="0" borderId="4" xfId="24" applyNumberFormat="1" applyFont="1" applyFill="1" applyBorder="1" applyAlignment="1">
      <alignment horizontal="center" vertical="center" wrapText="1"/>
    </xf>
    <xf numFmtId="164" fontId="96" fillId="0" borderId="9" xfId="24" applyNumberFormat="1" applyFont="1" applyFill="1" applyBorder="1" applyAlignment="1">
      <alignment horizontal="center" vertical="center" wrapText="1"/>
    </xf>
    <xf numFmtId="164" fontId="96" fillId="0" borderId="9" xfId="24" applyNumberFormat="1" applyFont="1" applyFill="1" applyBorder="1" applyAlignment="1">
      <alignment horizontal="right" vertical="center" wrapText="1"/>
    </xf>
    <xf numFmtId="165" fontId="96" fillId="0" borderId="8" xfId="9" applyNumberFormat="1" applyFont="1" applyFill="1" applyBorder="1" applyAlignment="1">
      <alignment horizontal="left" vertical="center" wrapText="1"/>
    </xf>
    <xf numFmtId="3" fontId="94" fillId="4" borderId="4" xfId="82" quotePrefix="1" applyNumberFormat="1" applyFont="1" applyFill="1" applyBorder="1" applyAlignment="1">
      <alignment horizontal="center" vertical="center" wrapText="1"/>
    </xf>
    <xf numFmtId="3" fontId="94" fillId="4" borderId="4" xfId="82" quotePrefix="1" applyNumberFormat="1" applyFont="1" applyFill="1" applyBorder="1" applyAlignment="1">
      <alignment horizontal="left" vertical="center" wrapText="1"/>
    </xf>
    <xf numFmtId="3" fontId="94" fillId="4" borderId="4" xfId="82" quotePrefix="1" applyNumberFormat="1" applyFont="1" applyFill="1" applyBorder="1" applyAlignment="1">
      <alignment horizontal="right" vertical="center" wrapText="1"/>
    </xf>
    <xf numFmtId="3" fontId="94" fillId="4" borderId="0" xfId="82" applyNumberFormat="1" applyFont="1" applyFill="1" applyBorder="1" applyAlignment="1">
      <alignment vertical="center" wrapText="1"/>
    </xf>
    <xf numFmtId="43" fontId="94" fillId="4" borderId="0" xfId="0" applyNumberFormat="1" applyFont="1" applyFill="1"/>
    <xf numFmtId="3" fontId="72" fillId="4" borderId="4" xfId="82" applyNumberFormat="1" applyFont="1" applyFill="1" applyBorder="1" applyAlignment="1">
      <alignment horizontal="center" vertical="center" wrapText="1"/>
    </xf>
    <xf numFmtId="1" fontId="80" fillId="4" borderId="4" xfId="82" applyNumberFormat="1" applyFont="1" applyFill="1" applyBorder="1" applyAlignment="1">
      <alignment vertical="center"/>
    </xf>
    <xf numFmtId="0" fontId="143" fillId="4" borderId="0" xfId="0" applyFont="1" applyFill="1" applyAlignment="1">
      <alignment horizontal="center"/>
    </xf>
    <xf numFmtId="0" fontId="143" fillId="4" borderId="0" xfId="0" applyFont="1" applyFill="1"/>
    <xf numFmtId="0" fontId="96" fillId="4" borderId="4" xfId="0" applyFont="1" applyFill="1" applyBorder="1" applyAlignment="1">
      <alignment horizontal="center" vertical="center"/>
    </xf>
    <xf numFmtId="0" fontId="96" fillId="4" borderId="4" xfId="0" applyFont="1" applyFill="1" applyBorder="1" applyAlignment="1">
      <alignment horizontal="center" vertical="center" wrapText="1"/>
    </xf>
    <xf numFmtId="0" fontId="96" fillId="4" borderId="8" xfId="0" applyFont="1" applyFill="1" applyBorder="1" applyAlignment="1">
      <alignment horizontal="center"/>
    </xf>
    <xf numFmtId="3" fontId="96" fillId="4" borderId="4" xfId="0" applyNumberFormat="1" applyFont="1" applyFill="1" applyBorder="1" applyAlignment="1">
      <alignment wrapText="1"/>
    </xf>
    <xf numFmtId="0" fontId="96" fillId="4" borderId="4" xfId="0" applyFont="1" applyFill="1" applyBorder="1" applyAlignment="1">
      <alignment wrapText="1"/>
    </xf>
    <xf numFmtId="0" fontId="96" fillId="4" borderId="8" xfId="0" applyFont="1" applyFill="1" applyBorder="1" applyAlignment="1">
      <alignment horizontal="center" wrapText="1"/>
    </xf>
    <xf numFmtId="0" fontId="96" fillId="4" borderId="4" xfId="0" applyFont="1" applyFill="1" applyBorder="1" applyAlignment="1">
      <alignment horizontal="center"/>
    </xf>
    <xf numFmtId="0" fontId="96" fillId="4" borderId="4" xfId="0" applyFont="1" applyFill="1" applyBorder="1"/>
    <xf numFmtId="3" fontId="96" fillId="4" borderId="4" xfId="0" applyNumberFormat="1" applyFont="1" applyFill="1" applyBorder="1"/>
    <xf numFmtId="0" fontId="96" fillId="4" borderId="4" xfId="0" applyFont="1" applyFill="1" applyBorder="1" applyAlignment="1">
      <alignment horizontal="center" wrapText="1"/>
    </xf>
    <xf numFmtId="0" fontId="96" fillId="4" borderId="4" xfId="0" applyFont="1" applyFill="1" applyBorder="1" applyAlignment="1">
      <alignment horizontal="left"/>
    </xf>
    <xf numFmtId="0" fontId="100" fillId="4" borderId="4" xfId="0" applyFont="1" applyFill="1" applyBorder="1" applyAlignment="1">
      <alignment horizontal="center"/>
    </xf>
    <xf numFmtId="0" fontId="100" fillId="4" borderId="4" xfId="0" applyFont="1" applyFill="1" applyBorder="1" applyAlignment="1">
      <alignment wrapText="1"/>
    </xf>
    <xf numFmtId="0" fontId="100" fillId="4" borderId="4" xfId="0" applyFont="1" applyFill="1" applyBorder="1" applyAlignment="1">
      <alignment horizontal="center" wrapText="1"/>
    </xf>
    <xf numFmtId="3" fontId="100" fillId="4" borderId="4" xfId="0" applyNumberFormat="1" applyFont="1" applyFill="1" applyBorder="1"/>
    <xf numFmtId="0" fontId="100" fillId="4" borderId="4" xfId="0" applyFont="1" applyFill="1" applyBorder="1"/>
    <xf numFmtId="0" fontId="96" fillId="4" borderId="4" xfId="0" applyFont="1" applyFill="1" applyBorder="1" applyAlignment="1">
      <alignment vertical="center" wrapText="1"/>
    </xf>
    <xf numFmtId="3" fontId="96" fillId="4" borderId="4" xfId="0" applyNumberFormat="1" applyFont="1" applyFill="1" applyBorder="1" applyAlignment="1">
      <alignment vertical="center"/>
    </xf>
    <xf numFmtId="0" fontId="96" fillId="4" borderId="4" xfId="0" applyFont="1" applyFill="1" applyBorder="1" applyAlignment="1">
      <alignment vertical="center"/>
    </xf>
    <xf numFmtId="0" fontId="97" fillId="4" borderId="4" xfId="0" applyFont="1" applyFill="1" applyBorder="1" applyAlignment="1">
      <alignment horizontal="center"/>
    </xf>
    <xf numFmtId="0" fontId="97" fillId="4" borderId="4" xfId="0" applyFont="1" applyFill="1" applyBorder="1" applyAlignment="1">
      <alignment wrapText="1"/>
    </xf>
    <xf numFmtId="0" fontId="97" fillId="4" borderId="4" xfId="0" applyFont="1" applyFill="1" applyBorder="1" applyAlignment="1">
      <alignment horizontal="center" wrapText="1"/>
    </xf>
    <xf numFmtId="3" fontId="97" fillId="4" borderId="4" xfId="0" applyNumberFormat="1" applyFont="1" applyFill="1" applyBorder="1"/>
    <xf numFmtId="0" fontId="97" fillId="4" borderId="4" xfId="0" applyFont="1" applyFill="1" applyBorder="1"/>
    <xf numFmtId="0" fontId="100" fillId="4" borderId="4" xfId="0" applyFont="1" applyFill="1" applyBorder="1" applyAlignment="1">
      <alignment horizontal="center" vertical="center"/>
    </xf>
    <xf numFmtId="0" fontId="100" fillId="4" borderId="4" xfId="0" applyFont="1" applyFill="1" applyBorder="1" applyAlignment="1">
      <alignment vertical="center" wrapText="1"/>
    </xf>
    <xf numFmtId="0" fontId="100" fillId="4" borderId="4" xfId="0" applyFont="1" applyFill="1" applyBorder="1" applyAlignment="1">
      <alignment horizontal="center" vertical="center" wrapText="1"/>
    </xf>
    <xf numFmtId="3" fontId="100" fillId="4" borderId="4" xfId="0" applyNumberFormat="1" applyFont="1" applyFill="1" applyBorder="1" applyAlignment="1">
      <alignment vertical="center"/>
    </xf>
    <xf numFmtId="0" fontId="100" fillId="4" borderId="4" xfId="0" applyFont="1" applyFill="1" applyBorder="1" applyAlignment="1">
      <alignment vertical="center"/>
    </xf>
    <xf numFmtId="0" fontId="104" fillId="4" borderId="4" xfId="0" applyFont="1" applyFill="1" applyBorder="1" applyAlignment="1">
      <alignment horizontal="center"/>
    </xf>
    <xf numFmtId="0" fontId="104" fillId="4" borderId="4" xfId="0" applyFont="1" applyFill="1" applyBorder="1" applyAlignment="1">
      <alignment wrapText="1"/>
    </xf>
    <xf numFmtId="0" fontId="104" fillId="4" borderId="4" xfId="0" applyFont="1" applyFill="1" applyBorder="1" applyAlignment="1">
      <alignment horizontal="center" wrapText="1"/>
    </xf>
    <xf numFmtId="3" fontId="104" fillId="4" borderId="4" xfId="0" applyNumberFormat="1" applyFont="1" applyFill="1" applyBorder="1" applyAlignment="1">
      <alignment vertical="center"/>
    </xf>
    <xf numFmtId="0" fontId="104" fillId="4" borderId="4" xfId="0" applyFont="1" applyFill="1" applyBorder="1"/>
    <xf numFmtId="0" fontId="97" fillId="4" borderId="4" xfId="0" applyFont="1" applyFill="1" applyBorder="1" applyAlignment="1">
      <alignment horizontal="center" vertical="center"/>
    </xf>
    <xf numFmtId="0" fontId="97" fillId="4" borderId="4" xfId="0" applyFont="1" applyFill="1" applyBorder="1" applyAlignment="1">
      <alignment vertical="center" wrapText="1"/>
    </xf>
    <xf numFmtId="0" fontId="97" fillId="4" borderId="4" xfId="0" applyFont="1" applyFill="1" applyBorder="1" applyAlignment="1">
      <alignment horizontal="center" vertical="center" wrapText="1"/>
    </xf>
    <xf numFmtId="3" fontId="97" fillId="4" borderId="4" xfId="0" applyNumberFormat="1" applyFont="1" applyFill="1" applyBorder="1" applyAlignment="1">
      <alignment vertical="center"/>
    </xf>
    <xf numFmtId="0" fontId="97" fillId="4" borderId="4" xfId="0" applyFont="1" applyFill="1" applyBorder="1" applyAlignment="1">
      <alignment vertical="center"/>
    </xf>
    <xf numFmtId="1" fontId="72" fillId="4" borderId="4" xfId="82" applyNumberFormat="1" applyFont="1" applyFill="1" applyBorder="1" applyAlignment="1">
      <alignment horizontal="left" vertical="center" wrapText="1"/>
    </xf>
    <xf numFmtId="3" fontId="100" fillId="4" borderId="4" xfId="82" quotePrefix="1" applyNumberFormat="1" applyFont="1" applyFill="1" applyBorder="1" applyAlignment="1">
      <alignment horizontal="left" vertical="center" wrapText="1"/>
    </xf>
    <xf numFmtId="3" fontId="96" fillId="4" borderId="4" xfId="82" quotePrefix="1" applyNumberFormat="1" applyFont="1" applyFill="1" applyBorder="1" applyAlignment="1">
      <alignment horizontal="left" vertical="center" wrapText="1"/>
    </xf>
    <xf numFmtId="0" fontId="80" fillId="4" borderId="0" xfId="0" applyFont="1" applyFill="1"/>
    <xf numFmtId="0" fontId="95" fillId="4" borderId="0" xfId="0" applyFont="1" applyFill="1"/>
    <xf numFmtId="0" fontId="80" fillId="4" borderId="0" xfId="0" applyFont="1" applyFill="1" applyAlignment="1">
      <alignment horizontal="center"/>
    </xf>
    <xf numFmtId="0" fontId="80" fillId="4" borderId="0" xfId="0" applyFont="1" applyFill="1" applyAlignment="1">
      <alignment horizontal="center" wrapText="1"/>
    </xf>
    <xf numFmtId="0" fontId="144" fillId="4" borderId="0" xfId="0" applyFont="1" applyFill="1"/>
    <xf numFmtId="0" fontId="144" fillId="4" borderId="0" xfId="0" applyFont="1" applyFill="1" applyAlignment="1">
      <alignment vertical="center"/>
    </xf>
    <xf numFmtId="0" fontId="145" fillId="4" borderId="0" xfId="0" applyFont="1" applyFill="1"/>
    <xf numFmtId="0" fontId="143" fillId="4" borderId="0" xfId="0" applyFont="1" applyFill="1" applyAlignment="1">
      <alignment vertical="center"/>
    </xf>
    <xf numFmtId="0" fontId="146" fillId="4" borderId="0" xfId="0" applyFont="1" applyFill="1"/>
    <xf numFmtId="0" fontId="145" fillId="4" borderId="0" xfId="0" applyFont="1" applyFill="1" applyAlignment="1">
      <alignment vertical="center"/>
    </xf>
    <xf numFmtId="0" fontId="96" fillId="4" borderId="4" xfId="0" applyFont="1" applyFill="1" applyBorder="1" applyAlignment="1">
      <alignment horizontal="left" vertical="center" wrapText="1"/>
    </xf>
    <xf numFmtId="3" fontId="145" fillId="4" borderId="0" xfId="0" applyNumberFormat="1" applyFont="1" applyFill="1" applyAlignment="1">
      <alignment vertical="center"/>
    </xf>
    <xf numFmtId="0" fontId="97" fillId="4" borderId="4" xfId="0" quotePrefix="1" applyFont="1" applyFill="1" applyBorder="1" applyAlignment="1">
      <alignment horizontal="center" vertical="center" wrapText="1"/>
    </xf>
    <xf numFmtId="189" fontId="145" fillId="4" borderId="0" xfId="9" applyNumberFormat="1" applyFont="1" applyFill="1" applyAlignment="1">
      <alignment vertical="center"/>
    </xf>
    <xf numFmtId="3" fontId="143" fillId="4" borderId="0" xfId="0" applyNumberFormat="1" applyFont="1" applyFill="1" applyAlignment="1">
      <alignment vertical="center"/>
    </xf>
    <xf numFmtId="0" fontId="100" fillId="4" borderId="0" xfId="0" applyFont="1" applyFill="1" applyAlignment="1">
      <alignment horizontal="center" wrapText="1"/>
    </xf>
    <xf numFmtId="1" fontId="72" fillId="4" borderId="4" xfId="82" applyNumberFormat="1" applyFont="1" applyFill="1" applyBorder="1" applyAlignment="1">
      <alignment horizontal="center" vertical="center" wrapText="1"/>
    </xf>
    <xf numFmtId="1" fontId="72" fillId="4" borderId="4" xfId="82" applyNumberFormat="1" applyFont="1" applyFill="1" applyBorder="1" applyAlignment="1">
      <alignment horizontal="right" vertical="center"/>
    </xf>
    <xf numFmtId="1" fontId="72" fillId="4" borderId="4" xfId="83" applyNumberFormat="1" applyFont="1" applyFill="1" applyBorder="1" applyAlignment="1">
      <alignment vertical="center" wrapText="1"/>
    </xf>
    <xf numFmtId="4" fontId="72" fillId="4" borderId="4" xfId="9" quotePrefix="1" applyNumberFormat="1" applyFont="1" applyFill="1" applyBorder="1" applyAlignment="1">
      <alignment horizontal="right" vertical="center" wrapText="1"/>
    </xf>
    <xf numFmtId="49" fontId="80" fillId="4" borderId="4" xfId="82" quotePrefix="1" applyNumberFormat="1" applyFont="1" applyFill="1" applyBorder="1" applyAlignment="1">
      <alignment horizontal="center" vertical="center" wrapText="1"/>
    </xf>
    <xf numFmtId="1" fontId="103" fillId="4" borderId="4" xfId="82" applyNumberFormat="1" applyFont="1" applyFill="1" applyBorder="1" applyAlignment="1">
      <alignment horizontal="center" vertical="center" wrapText="1"/>
    </xf>
    <xf numFmtId="3" fontId="27" fillId="4" borderId="4" xfId="82" quotePrefix="1" applyNumberFormat="1" applyFont="1" applyFill="1" applyBorder="1" applyAlignment="1">
      <alignment horizontal="right" vertical="center" wrapText="1"/>
    </xf>
    <xf numFmtId="3" fontId="95" fillId="4" borderId="4" xfId="82" quotePrefix="1" applyNumberFormat="1" applyFont="1" applyFill="1" applyBorder="1" applyAlignment="1">
      <alignment horizontal="center" vertical="center" wrapText="1"/>
    </xf>
    <xf numFmtId="3" fontId="95" fillId="4" borderId="6" xfId="82" quotePrefix="1" applyNumberFormat="1" applyFont="1" applyFill="1" applyBorder="1" applyAlignment="1">
      <alignment horizontal="center" vertical="center" wrapText="1"/>
    </xf>
    <xf numFmtId="3" fontId="95" fillId="4" borderId="0" xfId="82" quotePrefix="1" applyNumberFormat="1" applyFont="1" applyFill="1" applyBorder="1" applyAlignment="1">
      <alignment horizontal="center" vertical="center" wrapText="1"/>
    </xf>
    <xf numFmtId="3" fontId="95" fillId="4" borderId="0" xfId="82" applyNumberFormat="1" applyFont="1" applyFill="1" applyBorder="1" applyAlignment="1">
      <alignment vertical="center" wrapText="1"/>
    </xf>
    <xf numFmtId="3" fontId="27" fillId="4" borderId="4" xfId="82" applyNumberFormat="1" applyFont="1" applyFill="1" applyBorder="1" applyAlignment="1">
      <alignment horizontal="right" vertical="center"/>
    </xf>
    <xf numFmtId="1" fontId="27" fillId="4" borderId="4" xfId="82" applyNumberFormat="1" applyFont="1" applyFill="1" applyBorder="1" applyAlignment="1">
      <alignment vertical="center"/>
    </xf>
    <xf numFmtId="1" fontId="57" fillId="4" borderId="4" xfId="82" applyNumberFormat="1" applyFont="1" applyFill="1" applyBorder="1" applyAlignment="1">
      <alignment horizontal="center" vertical="center" wrapText="1"/>
    </xf>
    <xf numFmtId="3" fontId="16" fillId="4" borderId="4" xfId="82" applyNumberFormat="1" applyFont="1" applyFill="1" applyBorder="1" applyAlignment="1">
      <alignment horizontal="right" vertical="center"/>
    </xf>
    <xf numFmtId="0" fontId="72" fillId="4" borderId="4" xfId="82" quotePrefix="1" applyNumberFormat="1" applyFont="1" applyFill="1" applyBorder="1" applyAlignment="1">
      <alignment horizontal="center" vertical="center" wrapText="1"/>
    </xf>
    <xf numFmtId="3" fontId="94" fillId="4" borderId="6" xfId="82" quotePrefix="1" applyNumberFormat="1" applyFont="1" applyFill="1" applyBorder="1" applyAlignment="1">
      <alignment horizontal="center" vertical="center" wrapText="1"/>
    </xf>
    <xf numFmtId="49" fontId="72" fillId="4" borderId="4" xfId="82" quotePrefix="1" applyNumberFormat="1" applyFont="1" applyFill="1" applyBorder="1" applyAlignment="1">
      <alignment horizontal="center" vertical="center" wrapText="1"/>
    </xf>
    <xf numFmtId="1" fontId="72" fillId="4" borderId="4" xfId="0" quotePrefix="1" applyNumberFormat="1" applyFont="1" applyFill="1" applyBorder="1" applyAlignment="1">
      <alignment horizontal="left" vertical="center" wrapText="1"/>
    </xf>
    <xf numFmtId="0" fontId="95" fillId="4" borderId="4" xfId="82" applyNumberFormat="1" applyFont="1" applyFill="1" applyBorder="1" applyAlignment="1">
      <alignment horizontal="center" vertical="center" wrapText="1"/>
    </xf>
    <xf numFmtId="0" fontId="95" fillId="4" borderId="4" xfId="82" quotePrefix="1" applyNumberFormat="1" applyFont="1" applyFill="1" applyBorder="1" applyAlignment="1">
      <alignment horizontal="center" vertical="center" wrapText="1"/>
    </xf>
    <xf numFmtId="0" fontId="95" fillId="4" borderId="6" xfId="82" quotePrefix="1" applyNumberFormat="1" applyFont="1" applyFill="1" applyBorder="1" applyAlignment="1">
      <alignment horizontal="center" vertical="center" wrapText="1"/>
    </xf>
    <xf numFmtId="0" fontId="95" fillId="4" borderId="0" xfId="82" applyNumberFormat="1" applyFont="1" applyFill="1" applyBorder="1" applyAlignment="1">
      <alignment vertical="center" wrapText="1"/>
    </xf>
    <xf numFmtId="0" fontId="72" fillId="4" borderId="4" xfId="82" applyNumberFormat="1" applyFont="1" applyFill="1" applyBorder="1" applyAlignment="1">
      <alignment horizontal="left" vertical="center" wrapText="1"/>
    </xf>
    <xf numFmtId="0" fontId="16" fillId="4" borderId="4" xfId="82" applyNumberFormat="1" applyFont="1" applyFill="1" applyBorder="1" applyAlignment="1">
      <alignment horizontal="right" vertical="center"/>
    </xf>
    <xf numFmtId="4" fontId="16" fillId="4" borderId="4" xfId="82" applyNumberFormat="1" applyFont="1" applyFill="1" applyBorder="1" applyAlignment="1">
      <alignment horizontal="right" vertical="center"/>
    </xf>
    <xf numFmtId="0" fontId="95" fillId="4" borderId="0" xfId="82" quotePrefix="1" applyNumberFormat="1" applyFont="1" applyFill="1" applyBorder="1" applyAlignment="1">
      <alignment horizontal="center" vertical="center" wrapText="1"/>
    </xf>
    <xf numFmtId="0" fontId="80" fillId="4" borderId="4" xfId="82" applyNumberFormat="1" applyFont="1" applyFill="1" applyBorder="1" applyAlignment="1">
      <alignment horizontal="center" vertical="center"/>
    </xf>
    <xf numFmtId="0" fontId="80" fillId="4" borderId="4" xfId="82" applyNumberFormat="1" applyFont="1" applyFill="1" applyBorder="1" applyAlignment="1">
      <alignment vertical="center" wrapText="1"/>
    </xf>
    <xf numFmtId="0" fontId="80" fillId="4" borderId="4" xfId="82" applyNumberFormat="1" applyFont="1" applyFill="1" applyBorder="1" applyAlignment="1">
      <alignment horizontal="center" vertical="center" wrapText="1"/>
    </xf>
    <xf numFmtId="0" fontId="80" fillId="4" borderId="6" xfId="82" quotePrefix="1" applyNumberFormat="1" applyFont="1" applyFill="1" applyBorder="1" applyAlignment="1">
      <alignment horizontal="center" vertical="center" wrapText="1"/>
    </xf>
    <xf numFmtId="0" fontId="80" fillId="4" borderId="0" xfId="82" applyNumberFormat="1" applyFont="1" applyFill="1" applyBorder="1" applyAlignment="1">
      <alignment vertical="center" wrapText="1"/>
    </xf>
    <xf numFmtId="3" fontId="72" fillId="4" borderId="6" xfId="82" quotePrefix="1" applyNumberFormat="1" applyFont="1" applyFill="1" applyBorder="1" applyAlignment="1">
      <alignment horizontal="center" vertical="center" wrapText="1"/>
    </xf>
    <xf numFmtId="0" fontId="94" fillId="4" borderId="4" xfId="82" applyNumberFormat="1" applyFont="1" applyFill="1" applyBorder="1" applyAlignment="1">
      <alignment horizontal="center" vertical="center" wrapText="1"/>
    </xf>
    <xf numFmtId="0" fontId="94" fillId="4" borderId="4" xfId="82" quotePrefix="1" applyNumberFormat="1" applyFont="1" applyFill="1" applyBorder="1" applyAlignment="1">
      <alignment horizontal="center" vertical="center" wrapText="1"/>
    </xf>
    <xf numFmtId="0" fontId="27" fillId="4" borderId="4" xfId="82" applyNumberFormat="1" applyFont="1" applyFill="1" applyBorder="1" applyAlignment="1">
      <alignment horizontal="right" vertical="center"/>
    </xf>
    <xf numFmtId="0" fontId="94" fillId="4" borderId="6" xfId="82" quotePrefix="1" applyNumberFormat="1" applyFont="1" applyFill="1" applyBorder="1" applyAlignment="1">
      <alignment horizontal="center" vertical="center" wrapText="1"/>
    </xf>
    <xf numFmtId="0" fontId="94" fillId="4" borderId="0" xfId="82" applyNumberFormat="1" applyFont="1" applyFill="1" applyBorder="1" applyAlignment="1">
      <alignment vertical="center" wrapText="1"/>
    </xf>
    <xf numFmtId="3" fontId="95" fillId="4" borderId="4" xfId="82" applyNumberFormat="1" applyFont="1" applyFill="1" applyBorder="1" applyAlignment="1">
      <alignment horizontal="left" vertical="center" wrapText="1"/>
    </xf>
    <xf numFmtId="0" fontId="131" fillId="4" borderId="0" xfId="0" applyFont="1" applyFill="1"/>
    <xf numFmtId="1" fontId="80" fillId="4" borderId="4" xfId="82" applyNumberFormat="1" applyFont="1" applyFill="1" applyBorder="1" applyAlignment="1">
      <alignment horizontal="left" vertical="center" wrapText="1"/>
    </xf>
    <xf numFmtId="3" fontId="94" fillId="4" borderId="0" xfId="82" quotePrefix="1" applyNumberFormat="1" applyFont="1" applyFill="1" applyBorder="1" applyAlignment="1">
      <alignment horizontal="center" vertical="center" wrapText="1"/>
    </xf>
    <xf numFmtId="0" fontId="80" fillId="4" borderId="4" xfId="82" applyNumberFormat="1" applyFont="1" applyFill="1" applyBorder="1" applyAlignment="1">
      <alignment horizontal="left" vertical="center" wrapText="1"/>
    </xf>
    <xf numFmtId="0" fontId="103" fillId="4" borderId="4" xfId="82" applyNumberFormat="1" applyFont="1" applyFill="1" applyBorder="1" applyAlignment="1">
      <alignment horizontal="center" vertical="center" wrapText="1"/>
    </xf>
    <xf numFmtId="0" fontId="27" fillId="4" borderId="4" xfId="82" applyNumberFormat="1" applyFont="1" applyFill="1" applyBorder="1" applyAlignment="1">
      <alignment vertical="center"/>
    </xf>
    <xf numFmtId="4" fontId="27" fillId="4" borderId="4" xfId="82" applyNumberFormat="1" applyFont="1" applyFill="1" applyBorder="1" applyAlignment="1">
      <alignment horizontal="right" vertical="center"/>
    </xf>
    <xf numFmtId="0" fontId="94" fillId="4" borderId="0" xfId="82" quotePrefix="1" applyNumberFormat="1" applyFont="1" applyFill="1" applyBorder="1" applyAlignment="1">
      <alignment horizontal="center" vertical="center" wrapText="1"/>
    </xf>
    <xf numFmtId="3" fontId="72" fillId="4" borderId="4" xfId="82" applyNumberFormat="1" applyFont="1" applyFill="1" applyBorder="1" applyAlignment="1">
      <alignment horizontal="left" vertical="center" wrapText="1"/>
    </xf>
    <xf numFmtId="0" fontId="72" fillId="4" borderId="0" xfId="0" applyFont="1" applyFill="1" applyAlignment="1">
      <alignment vertical="center" readingOrder="1"/>
    </xf>
    <xf numFmtId="0" fontId="72" fillId="4" borderId="0" xfId="0" applyFont="1" applyFill="1" applyAlignment="1">
      <alignment vertical="center" wrapText="1" readingOrder="1"/>
    </xf>
    <xf numFmtId="0" fontId="95" fillId="4" borderId="0" xfId="0" applyFont="1" applyFill="1" applyAlignment="1">
      <alignment vertical="center" readingOrder="1"/>
    </xf>
    <xf numFmtId="0" fontId="95" fillId="4" borderId="0" xfId="0" applyFont="1" applyFill="1" applyAlignment="1">
      <alignment vertical="center" wrapText="1" readingOrder="1"/>
    </xf>
    <xf numFmtId="3" fontId="80" fillId="4" borderId="4" xfId="82" applyNumberFormat="1" applyFont="1" applyFill="1" applyBorder="1" applyAlignment="1">
      <alignment horizontal="left" vertical="center" wrapText="1"/>
    </xf>
    <xf numFmtId="1" fontId="80" fillId="4" borderId="4" xfId="82" applyNumberFormat="1" applyFont="1" applyFill="1" applyBorder="1" applyAlignment="1">
      <alignment horizontal="center" vertical="center" wrapText="1"/>
    </xf>
    <xf numFmtId="3" fontId="80" fillId="4" borderId="6" xfId="82" quotePrefix="1" applyNumberFormat="1" applyFont="1" applyFill="1" applyBorder="1" applyAlignment="1">
      <alignment horizontal="center" vertical="center" wrapText="1"/>
    </xf>
    <xf numFmtId="3" fontId="72" fillId="4" borderId="4" xfId="9" applyNumberFormat="1" applyFont="1" applyFill="1" applyBorder="1" applyAlignment="1">
      <alignment horizontal="right" vertical="center" wrapText="1"/>
    </xf>
    <xf numFmtId="0" fontId="104" fillId="4" borderId="4" xfId="120" quotePrefix="1" applyFont="1" applyFill="1" applyBorder="1" applyAlignment="1">
      <alignment horizontal="center" vertical="center" wrapText="1"/>
    </xf>
    <xf numFmtId="0" fontId="100" fillId="4" borderId="4" xfId="84" applyFont="1" applyFill="1" applyBorder="1" applyAlignment="1">
      <alignment horizontal="left" vertical="center" wrapText="1"/>
    </xf>
    <xf numFmtId="0" fontId="96" fillId="4" borderId="4" xfId="84" applyFont="1" applyFill="1" applyBorder="1" applyAlignment="1">
      <alignment horizontal="center" vertical="center" wrapText="1"/>
    </xf>
    <xf numFmtId="0" fontId="96" fillId="4" borderId="4" xfId="84" applyFont="1" applyFill="1" applyBorder="1" applyAlignment="1">
      <alignment horizontal="left" vertical="center" wrapText="1"/>
    </xf>
    <xf numFmtId="3" fontId="80" fillId="4" borderId="4" xfId="9" applyNumberFormat="1" applyFont="1" applyFill="1" applyBorder="1" applyAlignment="1">
      <alignment horizontal="right" vertical="center" wrapText="1"/>
    </xf>
    <xf numFmtId="0" fontId="96" fillId="4" borderId="4" xfId="120" applyFont="1" applyFill="1" applyBorder="1" applyAlignment="1">
      <alignment horizontal="center" vertical="center" wrapText="1"/>
    </xf>
    <xf numFmtId="0" fontId="96" fillId="4" borderId="4" xfId="120" applyFont="1" applyFill="1" applyBorder="1" applyAlignment="1">
      <alignment vertical="center" wrapText="1"/>
    </xf>
    <xf numFmtId="0" fontId="100" fillId="4" borderId="4" xfId="84" applyFont="1" applyFill="1" applyBorder="1" applyAlignment="1">
      <alignment horizontal="center" vertical="center" wrapText="1"/>
    </xf>
    <xf numFmtId="190" fontId="96" fillId="4" borderId="4" xfId="9" applyNumberFormat="1" applyFont="1" applyFill="1" applyBorder="1" applyAlignment="1">
      <alignment horizontal="right" vertical="center" wrapText="1"/>
    </xf>
    <xf numFmtId="1" fontId="96" fillId="4" borderId="4" xfId="82" applyNumberFormat="1" applyFont="1" applyFill="1" applyBorder="1" applyAlignment="1">
      <alignment horizontal="left" vertical="center" wrapText="1"/>
    </xf>
    <xf numFmtId="0" fontId="96" fillId="4" borderId="4" xfId="55" applyFont="1" applyFill="1" applyBorder="1" applyAlignment="1">
      <alignment horizontal="center" vertical="center" wrapText="1"/>
    </xf>
    <xf numFmtId="0" fontId="96" fillId="4" borderId="4" xfId="55" applyFont="1" applyFill="1" applyBorder="1" applyAlignment="1">
      <alignment vertical="center" wrapText="1"/>
    </xf>
    <xf numFmtId="164" fontId="100" fillId="4" borderId="4" xfId="122" applyFont="1" applyFill="1" applyBorder="1" applyAlignment="1">
      <alignment vertical="center" wrapText="1"/>
    </xf>
    <xf numFmtId="0" fontId="100" fillId="4" borderId="4" xfId="55" applyFont="1" applyFill="1" applyBorder="1" applyAlignment="1">
      <alignment vertical="center" wrapText="1"/>
    </xf>
    <xf numFmtId="0" fontId="100" fillId="4" borderId="4" xfId="0" applyFont="1" applyFill="1" applyBorder="1" applyAlignment="1">
      <alignment horizontal="left" vertical="center" wrapText="1"/>
    </xf>
    <xf numFmtId="0" fontId="100" fillId="4" borderId="4" xfId="120" applyFont="1" applyFill="1" applyBorder="1" applyAlignment="1">
      <alignment horizontal="center" vertical="center" wrapText="1"/>
    </xf>
    <xf numFmtId="164" fontId="100" fillId="4" borderId="4" xfId="84" applyNumberFormat="1" applyFont="1" applyFill="1" applyBorder="1" applyAlignment="1">
      <alignment horizontal="left" vertical="center" wrapText="1"/>
    </xf>
    <xf numFmtId="0" fontId="104" fillId="4" borderId="4" xfId="84" applyFont="1" applyFill="1" applyBorder="1" applyAlignment="1">
      <alignment horizontal="center" vertical="center" wrapText="1"/>
    </xf>
    <xf numFmtId="0" fontId="100" fillId="4" borderId="4" xfId="120" applyFont="1" applyFill="1" applyBorder="1" applyAlignment="1">
      <alignment vertical="center" wrapText="1"/>
    </xf>
    <xf numFmtId="3" fontId="72" fillId="4" borderId="0" xfId="82" quotePrefix="1" applyNumberFormat="1" applyFont="1" applyFill="1" applyBorder="1" applyAlignment="1">
      <alignment horizontal="center" vertical="center" wrapText="1"/>
    </xf>
    <xf numFmtId="3" fontId="80" fillId="4" borderId="0" xfId="82" quotePrefix="1" applyNumberFormat="1" applyFont="1" applyFill="1" applyBorder="1" applyAlignment="1">
      <alignment horizontal="center" vertical="center" wrapText="1"/>
    </xf>
    <xf numFmtId="0" fontId="80" fillId="4" borderId="0" xfId="82" quotePrefix="1" applyNumberFormat="1" applyFont="1" applyFill="1" applyBorder="1" applyAlignment="1">
      <alignment horizontal="center" vertical="center" wrapText="1"/>
    </xf>
    <xf numFmtId="3" fontId="80" fillId="4" borderId="4" xfId="82" applyNumberFormat="1" applyFont="1" applyFill="1" applyBorder="1" applyAlignment="1">
      <alignment horizontal="center" vertical="center" wrapText="1"/>
    </xf>
    <xf numFmtId="1" fontId="80" fillId="4" borderId="0" xfId="82" applyNumberFormat="1" applyFont="1" applyFill="1" applyAlignment="1">
      <alignment horizontal="center" vertical="center"/>
    </xf>
    <xf numFmtId="1" fontId="80" fillId="4" borderId="0" xfId="82" applyNumberFormat="1" applyFont="1" applyFill="1" applyAlignment="1">
      <alignment horizontal="center" vertical="center" wrapText="1"/>
    </xf>
    <xf numFmtId="1" fontId="94" fillId="4" borderId="0" xfId="82" applyNumberFormat="1" applyFont="1" applyFill="1" applyAlignment="1">
      <alignment horizontal="right" vertical="center"/>
    </xf>
    <xf numFmtId="3" fontId="72" fillId="4" borderId="4" xfId="82" quotePrefix="1" applyNumberFormat="1" applyFont="1" applyFill="1" applyBorder="1" applyAlignment="1">
      <alignment vertical="center" wrapText="1"/>
    </xf>
    <xf numFmtId="3" fontId="80" fillId="4" borderId="4" xfId="82" quotePrefix="1" applyNumberFormat="1" applyFont="1" applyFill="1" applyBorder="1" applyAlignment="1">
      <alignment vertical="center" wrapText="1"/>
    </xf>
    <xf numFmtId="3" fontId="16" fillId="4" borderId="4" xfId="82" applyNumberFormat="1" applyFont="1" applyFill="1" applyBorder="1" applyAlignment="1">
      <alignment vertical="center"/>
    </xf>
    <xf numFmtId="1" fontId="72" fillId="4" borderId="4" xfId="82" applyNumberFormat="1" applyFont="1" applyFill="1" applyBorder="1" applyAlignment="1">
      <alignment vertical="center"/>
    </xf>
    <xf numFmtId="3" fontId="27" fillId="4" borderId="4" xfId="82" applyNumberFormat="1" applyFont="1" applyFill="1" applyBorder="1" applyAlignment="1">
      <alignment vertical="center"/>
    </xf>
    <xf numFmtId="1" fontId="72" fillId="4" borderId="4" xfId="82" quotePrefix="1" applyNumberFormat="1" applyFont="1" applyFill="1" applyBorder="1" applyAlignment="1">
      <alignment horizontal="center" vertical="center" wrapText="1"/>
    </xf>
    <xf numFmtId="1" fontId="72" fillId="4" borderId="4" xfId="0" quotePrefix="1" applyNumberFormat="1" applyFont="1" applyFill="1" applyBorder="1" applyAlignment="1">
      <alignment horizontal="center" vertical="center" wrapText="1"/>
    </xf>
    <xf numFmtId="0" fontId="72" fillId="4" borderId="4" xfId="82" applyNumberFormat="1" applyFont="1" applyFill="1" applyBorder="1" applyAlignment="1">
      <alignment horizontal="center" vertical="center" wrapText="1"/>
    </xf>
    <xf numFmtId="9" fontId="80" fillId="4" borderId="4" xfId="128" quotePrefix="1" applyFont="1" applyFill="1" applyBorder="1" applyAlignment="1">
      <alignment horizontal="center" vertical="center" wrapText="1"/>
    </xf>
    <xf numFmtId="43" fontId="80" fillId="4" borderId="4" xfId="9" quotePrefix="1" applyFont="1" applyFill="1" applyBorder="1" applyAlignment="1">
      <alignment horizontal="right" vertical="center" wrapText="1"/>
    </xf>
    <xf numFmtId="43" fontId="72" fillId="4" borderId="4" xfId="9" quotePrefix="1" applyFont="1" applyFill="1" applyBorder="1" applyAlignment="1">
      <alignment horizontal="right" vertical="center" wrapText="1"/>
    </xf>
    <xf numFmtId="3" fontId="94" fillId="4" borderId="4" xfId="82" quotePrefix="1" applyNumberFormat="1" applyFont="1" applyFill="1" applyBorder="1" applyAlignment="1">
      <alignment vertical="center" wrapText="1"/>
    </xf>
    <xf numFmtId="1" fontId="80" fillId="4" borderId="4" xfId="82" applyNumberFormat="1" applyFont="1" applyFill="1" applyBorder="1" applyAlignment="1">
      <alignment horizontal="center" vertical="center"/>
    </xf>
    <xf numFmtId="3" fontId="80" fillId="4" borderId="4" xfId="82" applyNumberFormat="1" applyFont="1" applyFill="1" applyBorder="1" applyAlignment="1">
      <alignment horizontal="center" vertical="center" wrapText="1"/>
    </xf>
    <xf numFmtId="3" fontId="94" fillId="4" borderId="4" xfId="82" applyNumberFormat="1" applyFont="1" applyFill="1" applyBorder="1" applyAlignment="1">
      <alignment horizontal="center" vertical="center" wrapText="1"/>
    </xf>
    <xf numFmtId="3" fontId="72" fillId="4" borderId="4" xfId="82" applyNumberFormat="1" applyFont="1" applyFill="1" applyBorder="1" applyAlignment="1">
      <alignment horizontal="center" vertical="center" wrapText="1"/>
    </xf>
    <xf numFmtId="3" fontId="72" fillId="4" borderId="0" xfId="82" applyNumberFormat="1" applyFont="1" applyFill="1" applyAlignment="1">
      <alignment horizontal="center" vertical="center" wrapText="1"/>
    </xf>
    <xf numFmtId="3" fontId="95" fillId="4" borderId="4" xfId="82" applyNumberFormat="1" applyFont="1" applyFill="1" applyBorder="1" applyAlignment="1">
      <alignment horizontal="center" vertical="center" wrapText="1"/>
    </xf>
    <xf numFmtId="3" fontId="72" fillId="4" borderId="0" xfId="82" applyNumberFormat="1" applyFont="1" applyFill="1" applyAlignment="1">
      <alignment vertical="center" wrapText="1"/>
    </xf>
    <xf numFmtId="3" fontId="80" fillId="4" borderId="0" xfId="82" applyNumberFormat="1" applyFont="1" applyFill="1" applyAlignment="1">
      <alignment vertical="center" wrapText="1"/>
    </xf>
    <xf numFmtId="0" fontId="72" fillId="4" borderId="4" xfId="82" quotePrefix="1" applyFont="1" applyFill="1" applyBorder="1" applyAlignment="1">
      <alignment horizontal="center" vertical="center" wrapText="1"/>
    </xf>
    <xf numFmtId="0" fontId="72" fillId="4" borderId="4" xfId="82" applyFont="1" applyFill="1" applyBorder="1" applyAlignment="1">
      <alignment horizontal="center" vertical="center"/>
    </xf>
    <xf numFmtId="0" fontId="100" fillId="4" borderId="4" xfId="82" quotePrefix="1" applyFont="1" applyFill="1" applyBorder="1" applyAlignment="1">
      <alignment horizontal="center" vertical="center" wrapText="1"/>
    </xf>
    <xf numFmtId="0" fontId="96" fillId="4" borderId="4" xfId="82" applyFont="1" applyFill="1" applyBorder="1" applyAlignment="1">
      <alignment horizontal="center" vertical="center" wrapText="1"/>
    </xf>
    <xf numFmtId="164" fontId="100" fillId="4" borderId="4" xfId="122" applyFont="1" applyFill="1" applyBorder="1" applyAlignment="1">
      <alignment horizontal="left" vertical="center" wrapText="1"/>
    </xf>
    <xf numFmtId="164" fontId="96" fillId="4" borderId="4" xfId="122" applyFont="1" applyFill="1" applyBorder="1" applyAlignment="1">
      <alignment horizontal="left" vertical="center" wrapText="1"/>
    </xf>
    <xf numFmtId="164" fontId="96" fillId="4" borderId="4" xfId="122" applyFont="1" applyFill="1" applyBorder="1" applyAlignment="1">
      <alignment vertical="center" wrapText="1"/>
    </xf>
    <xf numFmtId="0" fontId="100" fillId="4" borderId="4" xfId="55" applyFont="1" applyFill="1" applyBorder="1" applyAlignment="1">
      <alignment horizontal="center" vertical="center" wrapText="1"/>
    </xf>
    <xf numFmtId="0" fontId="100" fillId="4" borderId="4" xfId="82" applyFont="1" applyFill="1" applyBorder="1" applyAlignment="1">
      <alignment horizontal="center" vertical="center" wrapText="1"/>
    </xf>
    <xf numFmtId="0" fontId="80" fillId="4" borderId="4" xfId="55" applyFont="1" applyFill="1" applyBorder="1" applyAlignment="1">
      <alignment horizontal="center" vertical="center"/>
    </xf>
    <xf numFmtId="0" fontId="80" fillId="4" borderId="4" xfId="55" applyFont="1" applyFill="1" applyBorder="1" applyAlignment="1">
      <alignment vertical="center" wrapText="1"/>
    </xf>
    <xf numFmtId="3" fontId="80" fillId="4" borderId="4" xfId="10" applyNumberFormat="1" applyFont="1" applyFill="1" applyBorder="1" applyAlignment="1">
      <alignment vertical="center" wrapText="1"/>
    </xf>
    <xf numFmtId="1" fontId="80" fillId="4" borderId="4" xfId="82" applyNumberFormat="1" applyFont="1" applyFill="1" applyBorder="1" applyAlignment="1">
      <alignment horizontal="right" vertical="center"/>
    </xf>
    <xf numFmtId="0" fontId="72" fillId="4" borderId="4" xfId="55" applyFont="1" applyFill="1" applyBorder="1" applyAlignment="1">
      <alignment horizontal="center" vertical="center"/>
    </xf>
    <xf numFmtId="0" fontId="72" fillId="4" borderId="4" xfId="55" applyFont="1" applyFill="1" applyBorder="1" applyAlignment="1">
      <alignment vertical="center" wrapText="1"/>
    </xf>
    <xf numFmtId="3" fontId="72" fillId="4" borderId="4" xfId="55" applyNumberFormat="1" applyFont="1" applyFill="1" applyBorder="1" applyAlignment="1">
      <alignment vertical="center" wrapText="1"/>
    </xf>
    <xf numFmtId="3" fontId="72" fillId="4" borderId="4" xfId="124" applyNumberFormat="1" applyFont="1" applyFill="1" applyBorder="1" applyAlignment="1">
      <alignment vertical="center" wrapText="1"/>
    </xf>
    <xf numFmtId="189" fontId="72" fillId="4" borderId="4" xfId="124" quotePrefix="1" applyNumberFormat="1" applyFont="1" applyFill="1" applyBorder="1" applyAlignment="1">
      <alignment horizontal="center" vertical="center" wrapText="1"/>
    </xf>
    <xf numFmtId="0" fontId="72" fillId="4" borderId="4" xfId="55" applyFont="1" applyFill="1" applyBorder="1" applyAlignment="1">
      <alignment horizontal="center" vertical="center" wrapText="1"/>
    </xf>
    <xf numFmtId="0" fontId="72" fillId="4" borderId="4" xfId="55" applyFont="1" applyFill="1" applyBorder="1" applyAlignment="1">
      <alignment horizontal="left" vertical="center" wrapText="1"/>
    </xf>
    <xf numFmtId="3" fontId="72" fillId="4" borderId="4" xfId="55" applyNumberFormat="1" applyFont="1" applyFill="1" applyBorder="1" applyAlignment="1">
      <alignment vertical="center"/>
    </xf>
    <xf numFmtId="3" fontId="72" fillId="4" borderId="4" xfId="82" applyNumberFormat="1" applyFont="1" applyFill="1" applyBorder="1" applyAlignment="1">
      <alignment vertical="center"/>
    </xf>
    <xf numFmtId="3" fontId="72" fillId="4" borderId="4" xfId="10" applyNumberFormat="1" applyFont="1" applyFill="1" applyBorder="1" applyAlignment="1">
      <alignment vertical="center" wrapText="1"/>
    </xf>
    <xf numFmtId="189" fontId="72" fillId="4" borderId="4" xfId="125" quotePrefix="1" applyNumberFormat="1" applyFont="1" applyFill="1" applyBorder="1" applyAlignment="1">
      <alignment horizontal="center" vertical="center" wrapText="1"/>
    </xf>
    <xf numFmtId="3" fontId="80" fillId="4" borderId="4" xfId="55" applyNumberFormat="1" applyFont="1" applyFill="1" applyBorder="1" applyAlignment="1">
      <alignment vertical="center" wrapText="1"/>
    </xf>
    <xf numFmtId="0" fontId="80" fillId="4" borderId="4" xfId="55" applyFont="1" applyFill="1" applyBorder="1" applyAlignment="1">
      <alignment horizontal="center" vertical="center" wrapText="1"/>
    </xf>
    <xf numFmtId="189" fontId="80" fillId="4" borderId="4" xfId="124" quotePrefix="1" applyNumberFormat="1" applyFont="1" applyFill="1" applyBorder="1" applyAlignment="1">
      <alignment horizontal="center" vertical="center" wrapText="1"/>
    </xf>
    <xf numFmtId="49" fontId="80" fillId="4" borderId="4" xfId="23" applyNumberFormat="1" applyFont="1" applyFill="1" applyBorder="1" applyAlignment="1">
      <alignment horizontal="center" vertical="center" wrapText="1" shrinkToFit="1"/>
    </xf>
    <xf numFmtId="49" fontId="80" fillId="4" borderId="4" xfId="23" applyNumberFormat="1" applyFont="1" applyFill="1" applyBorder="1" applyAlignment="1">
      <alignment horizontal="left" vertical="center" wrapText="1" shrinkToFit="1"/>
    </xf>
    <xf numFmtId="49" fontId="80" fillId="4" borderId="4" xfId="23" applyNumberFormat="1" applyFont="1" applyFill="1" applyBorder="1" applyAlignment="1">
      <alignment vertical="center" wrapText="1" shrinkToFit="1"/>
    </xf>
    <xf numFmtId="3" fontId="80" fillId="4" borderId="4" xfId="121" applyNumberFormat="1" applyFont="1" applyFill="1" applyBorder="1" applyAlignment="1">
      <alignment horizontal="right" vertical="center" wrapText="1"/>
    </xf>
    <xf numFmtId="49" fontId="80" fillId="4" borderId="4" xfId="116" quotePrefix="1" applyNumberFormat="1" applyFont="1" applyFill="1" applyBorder="1" applyAlignment="1">
      <alignment horizontal="center" vertical="center" wrapText="1"/>
    </xf>
    <xf numFmtId="49" fontId="94" fillId="4" borderId="4" xfId="126" applyNumberFormat="1" applyFont="1" applyFill="1" applyBorder="1" applyAlignment="1">
      <alignment vertical="center" wrapText="1"/>
    </xf>
    <xf numFmtId="3" fontId="94" fillId="4" borderId="4" xfId="121" applyNumberFormat="1" applyFont="1" applyFill="1" applyBorder="1" applyAlignment="1">
      <alignment horizontal="right" vertical="center" wrapText="1"/>
    </xf>
    <xf numFmtId="0" fontId="72" fillId="4" borderId="4" xfId="55" quotePrefix="1" applyFont="1" applyFill="1" applyBorder="1" applyAlignment="1">
      <alignment horizontal="center" vertical="center" wrapText="1"/>
    </xf>
    <xf numFmtId="3" fontId="72" fillId="4" borderId="4" xfId="127" applyNumberFormat="1" applyFont="1" applyFill="1" applyBorder="1" applyAlignment="1">
      <alignment horizontal="right" vertical="center" wrapText="1"/>
    </xf>
    <xf numFmtId="3" fontId="72" fillId="4" borderId="4" xfId="119" applyNumberFormat="1" applyFont="1" applyFill="1" applyBorder="1" applyAlignment="1">
      <alignment horizontal="right" vertical="center" wrapText="1"/>
    </xf>
    <xf numFmtId="49" fontId="72" fillId="4" borderId="4" xfId="116" quotePrefix="1" applyNumberFormat="1" applyFont="1" applyFill="1" applyBorder="1" applyAlignment="1">
      <alignment horizontal="center" vertical="center" wrapText="1"/>
    </xf>
    <xf numFmtId="0" fontId="72" fillId="4" borderId="4" xfId="55" quotePrefix="1" applyFont="1" applyFill="1" applyBorder="1" applyAlignment="1">
      <alignment horizontal="center" vertical="center"/>
    </xf>
    <xf numFmtId="3" fontId="72" fillId="4" borderId="4" xfId="55" applyNumberFormat="1" applyFont="1" applyFill="1" applyBorder="1" applyAlignment="1">
      <alignment horizontal="right" vertical="center"/>
    </xf>
    <xf numFmtId="192" fontId="80" fillId="4" borderId="4" xfId="10" applyNumberFormat="1" applyFont="1" applyFill="1" applyBorder="1" applyAlignment="1">
      <alignment horizontal="right" vertical="center" wrapText="1"/>
    </xf>
    <xf numFmtId="192" fontId="72" fillId="4" borderId="4" xfId="10" applyNumberFormat="1" applyFont="1" applyFill="1" applyBorder="1" applyAlignment="1">
      <alignment horizontal="right" vertical="center"/>
    </xf>
    <xf numFmtId="167" fontId="72" fillId="4" borderId="4" xfId="10" applyNumberFormat="1" applyFont="1" applyFill="1" applyBorder="1" applyAlignment="1">
      <alignment horizontal="right" vertical="center"/>
    </xf>
    <xf numFmtId="0" fontId="80" fillId="4" borderId="4" xfId="55" quotePrefix="1" applyFont="1" applyFill="1" applyBorder="1" applyAlignment="1">
      <alignment horizontal="center" vertical="center" wrapText="1"/>
    </xf>
    <xf numFmtId="3" fontId="80" fillId="4" borderId="4" xfId="55" applyNumberFormat="1" applyFont="1" applyFill="1" applyBorder="1" applyAlignment="1">
      <alignment horizontal="right" vertical="center"/>
    </xf>
    <xf numFmtId="0" fontId="80" fillId="4" borderId="4" xfId="117" applyNumberFormat="1" applyFont="1" applyFill="1" applyBorder="1" applyAlignment="1">
      <alignment horizontal="center" vertical="center" wrapText="1"/>
    </xf>
    <xf numFmtId="49" fontId="80" fillId="4" borderId="4" xfId="118" applyNumberFormat="1" applyFont="1" applyFill="1" applyBorder="1" applyAlignment="1">
      <alignment vertical="center" wrapText="1"/>
    </xf>
    <xf numFmtId="3" fontId="80" fillId="4" borderId="4" xfId="127" applyNumberFormat="1" applyFont="1" applyFill="1" applyBorder="1" applyAlignment="1">
      <alignment horizontal="right" vertical="center" wrapText="1"/>
    </xf>
    <xf numFmtId="0" fontId="80" fillId="4" borderId="4" xfId="116" applyFont="1" applyFill="1" applyBorder="1" applyAlignment="1">
      <alignment horizontal="center" vertical="center" wrapText="1"/>
    </xf>
    <xf numFmtId="49" fontId="80" fillId="4" borderId="4" xfId="126" applyNumberFormat="1" applyFont="1" applyFill="1" applyBorder="1" applyAlignment="1">
      <alignment vertical="center" wrapText="1"/>
    </xf>
    <xf numFmtId="49" fontId="72" fillId="4" borderId="4" xfId="126" applyNumberFormat="1" applyFill="1" applyBorder="1" applyAlignment="1">
      <alignment vertical="center" wrapText="1"/>
    </xf>
    <xf numFmtId="49" fontId="72" fillId="4" borderId="4" xfId="126" applyNumberFormat="1" applyFill="1" applyBorder="1" applyAlignment="1">
      <alignment horizontal="center" vertical="center" wrapText="1"/>
    </xf>
    <xf numFmtId="49" fontId="72" fillId="4" borderId="4" xfId="116" applyNumberFormat="1" applyFont="1" applyFill="1" applyBorder="1" applyAlignment="1">
      <alignment horizontal="left" vertical="center" wrapText="1"/>
    </xf>
    <xf numFmtId="3" fontId="72" fillId="4" borderId="4" xfId="127" applyNumberFormat="1" applyFont="1" applyFill="1" applyBorder="1" applyAlignment="1">
      <alignment horizontal="center" vertical="center" wrapText="1"/>
    </xf>
    <xf numFmtId="49" fontId="80" fillId="4" borderId="4" xfId="119" applyNumberFormat="1" applyFont="1" applyFill="1" applyBorder="1" applyAlignment="1">
      <alignment vertical="center" wrapText="1"/>
    </xf>
    <xf numFmtId="0" fontId="72" fillId="4" borderId="4" xfId="57" applyFont="1" applyFill="1" applyBorder="1" applyAlignment="1">
      <alignment vertical="center" wrapText="1"/>
    </xf>
    <xf numFmtId="49" fontId="72" fillId="4" borderId="4" xfId="116" applyNumberFormat="1" applyFont="1" applyFill="1" applyBorder="1" applyAlignment="1">
      <alignment vertical="center" wrapText="1"/>
    </xf>
    <xf numFmtId="49" fontId="80" fillId="4" borderId="4" xfId="116" applyNumberFormat="1" applyFont="1" applyFill="1" applyBorder="1" applyAlignment="1">
      <alignment horizontal="left" vertical="center" wrapText="1"/>
    </xf>
    <xf numFmtId="0" fontId="80" fillId="4" borderId="4" xfId="57" applyFont="1" applyFill="1" applyBorder="1" applyAlignment="1">
      <alignment horizontal="center" vertical="center" wrapText="1"/>
    </xf>
    <xf numFmtId="0" fontId="72" fillId="4" borderId="4" xfId="50" quotePrefix="1" applyFont="1" applyFill="1" applyBorder="1" applyAlignment="1">
      <alignment horizontal="left" vertical="center" wrapText="1"/>
    </xf>
    <xf numFmtId="0" fontId="72" fillId="4" borderId="4" xfId="50" applyFont="1" applyFill="1" applyBorder="1" applyAlignment="1">
      <alignment vertical="center" wrapText="1"/>
    </xf>
    <xf numFmtId="49" fontId="80" fillId="4" borderId="4" xfId="116" applyNumberFormat="1" applyFont="1" applyFill="1" applyBorder="1" applyAlignment="1">
      <alignment vertical="center" wrapText="1"/>
    </xf>
    <xf numFmtId="3" fontId="80" fillId="4" borderId="4" xfId="57" applyNumberFormat="1" applyFont="1" applyFill="1" applyBorder="1" applyAlignment="1">
      <alignment horizontal="right" vertical="center" wrapText="1"/>
    </xf>
    <xf numFmtId="0" fontId="80" fillId="4" borderId="4" xfId="55" applyFont="1" applyFill="1" applyBorder="1" applyAlignment="1">
      <alignment horizontal="left" vertical="center" wrapText="1"/>
    </xf>
    <xf numFmtId="189" fontId="80" fillId="4" borderId="4" xfId="123" applyNumberFormat="1" applyFont="1" applyFill="1" applyBorder="1" applyAlignment="1">
      <alignment vertical="center"/>
    </xf>
    <xf numFmtId="0" fontId="131" fillId="4" borderId="4" xfId="55" applyFont="1" applyFill="1" applyBorder="1"/>
    <xf numFmtId="1" fontId="72" fillId="0" borderId="0" xfId="82" applyNumberFormat="1" applyFont="1"/>
    <xf numFmtId="1" fontId="3" fillId="0" borderId="0" xfId="82" applyNumberFormat="1" applyFont="1"/>
    <xf numFmtId="0" fontId="16" fillId="0" borderId="0" xfId="0" applyFont="1" applyAlignment="1">
      <alignment vertical="center" wrapText="1" readingOrder="1"/>
    </xf>
    <xf numFmtId="1" fontId="16" fillId="0" borderId="0" xfId="82" applyNumberFormat="1" applyFont="1" applyAlignment="1">
      <alignment vertical="center"/>
    </xf>
    <xf numFmtId="1" fontId="52" fillId="0" borderId="0" xfId="82" applyNumberFormat="1" applyFont="1" applyAlignment="1">
      <alignment vertical="center"/>
    </xf>
    <xf numFmtId="3" fontId="96" fillId="0" borderId="0" xfId="82" applyNumberFormat="1" applyFont="1" applyAlignment="1">
      <alignment horizontal="center" vertical="center" wrapText="1"/>
    </xf>
    <xf numFmtId="1" fontId="27" fillId="0" borderId="0" xfId="82" applyNumberFormat="1" applyFont="1" applyAlignment="1">
      <alignment vertical="center"/>
    </xf>
    <xf numFmtId="3" fontId="96" fillId="0" borderId="8" xfId="82" applyNumberFormat="1" applyFont="1" applyBorder="1" applyAlignment="1">
      <alignment horizontal="center" vertical="center" wrapText="1"/>
    </xf>
    <xf numFmtId="3" fontId="96" fillId="0" borderId="4" xfId="82" applyNumberFormat="1" applyFont="1" applyBorder="1" applyAlignment="1">
      <alignment horizontal="center" vertical="center" wrapText="1"/>
    </xf>
    <xf numFmtId="3" fontId="100" fillId="0" borderId="4" xfId="82" applyNumberFormat="1" applyFont="1" applyBorder="1" applyAlignment="1">
      <alignment horizontal="center" vertical="center" wrapText="1"/>
    </xf>
    <xf numFmtId="3" fontId="80" fillId="0" borderId="4" xfId="82" quotePrefix="1" applyNumberFormat="1" applyFont="1" applyBorder="1" applyAlignment="1">
      <alignment horizontal="center" vertical="center" wrapText="1"/>
    </xf>
    <xf numFmtId="3" fontId="80" fillId="0" borderId="0" xfId="82" applyNumberFormat="1" applyFont="1" applyAlignment="1">
      <alignment vertical="center" wrapText="1"/>
    </xf>
    <xf numFmtId="1" fontId="80" fillId="0" borderId="0" xfId="82" applyNumberFormat="1" applyFont="1" applyAlignment="1">
      <alignment vertical="center"/>
    </xf>
    <xf numFmtId="3" fontId="96" fillId="0" borderId="4" xfId="82" quotePrefix="1" applyNumberFormat="1" applyFont="1" applyBorder="1" applyAlignment="1">
      <alignment horizontal="center" vertical="center" wrapText="1"/>
    </xf>
    <xf numFmtId="3" fontId="96" fillId="0" borderId="4" xfId="82" applyNumberFormat="1" applyFont="1" applyBorder="1" applyAlignment="1">
      <alignment horizontal="left" vertical="center" wrapText="1"/>
    </xf>
    <xf numFmtId="3" fontId="96" fillId="0" borderId="0" xfId="82" applyNumberFormat="1" applyFont="1" applyAlignment="1">
      <alignment vertical="center" wrapText="1"/>
    </xf>
    <xf numFmtId="49" fontId="96" fillId="0" borderId="4" xfId="82" applyNumberFormat="1" applyFont="1" applyBorder="1" applyAlignment="1">
      <alignment horizontal="center" vertical="center" wrapText="1"/>
    </xf>
    <xf numFmtId="49" fontId="97" fillId="0" borderId="4" xfId="82" applyNumberFormat="1" applyFont="1" applyBorder="1" applyAlignment="1">
      <alignment horizontal="center" vertical="center"/>
    </xf>
    <xf numFmtId="1" fontId="97" fillId="0" borderId="4" xfId="82" applyNumberFormat="1" applyFont="1" applyBorder="1" applyAlignment="1">
      <alignment vertical="center" wrapText="1"/>
    </xf>
    <xf numFmtId="3" fontId="97" fillId="0" borderId="4" xfId="82" quotePrefix="1" applyNumberFormat="1" applyFont="1" applyBorder="1" applyAlignment="1">
      <alignment horizontal="center" vertical="center" wrapText="1"/>
    </xf>
    <xf numFmtId="1" fontId="97" fillId="0" borderId="0" xfId="82" applyNumberFormat="1" applyFont="1" applyAlignment="1">
      <alignment vertical="center"/>
    </xf>
    <xf numFmtId="0" fontId="100" fillId="0" borderId="4" xfId="0" applyFont="1" applyBorder="1" applyAlignment="1">
      <alignment horizontal="center" vertical="center"/>
    </xf>
    <xf numFmtId="3" fontId="100" fillId="0" borderId="4" xfId="82" quotePrefix="1" applyNumberFormat="1" applyFont="1" applyBorder="1" applyAlignment="1">
      <alignment horizontal="center" vertical="center" wrapText="1"/>
    </xf>
    <xf numFmtId="3" fontId="100" fillId="0" borderId="4" xfId="0" applyNumberFormat="1" applyFont="1" applyBorder="1" applyAlignment="1">
      <alignment vertical="center"/>
    </xf>
    <xf numFmtId="3" fontId="100" fillId="0" borderId="4" xfId="0" applyNumberFormat="1" applyFont="1" applyBorder="1" applyAlignment="1">
      <alignment horizontal="right" vertical="center" wrapText="1"/>
    </xf>
    <xf numFmtId="3" fontId="100" fillId="0" borderId="4" xfId="0" applyNumberFormat="1" applyFont="1" applyBorder="1" applyAlignment="1">
      <alignment horizontal="center" vertical="center" wrapText="1"/>
    </xf>
    <xf numFmtId="3" fontId="100" fillId="0" borderId="4" xfId="82" quotePrefix="1" applyNumberFormat="1" applyFont="1" applyBorder="1" applyAlignment="1">
      <alignment horizontal="right" vertical="center" wrapText="1"/>
    </xf>
    <xf numFmtId="3" fontId="100" fillId="0" borderId="0" xfId="82" applyNumberFormat="1" applyFont="1" applyAlignment="1">
      <alignment vertical="center" wrapText="1"/>
    </xf>
    <xf numFmtId="3" fontId="57" fillId="0" borderId="4" xfId="82" quotePrefix="1" applyNumberFormat="1" applyFont="1" applyBorder="1" applyAlignment="1">
      <alignment horizontal="center" vertical="center" wrapText="1"/>
    </xf>
    <xf numFmtId="3" fontId="100" fillId="0" borderId="4" xfId="0" applyNumberFormat="1" applyFont="1" applyBorder="1" applyAlignment="1">
      <alignment vertical="center" wrapText="1"/>
    </xf>
    <xf numFmtId="3" fontId="100" fillId="0" borderId="4" xfId="82" quotePrefix="1" applyNumberFormat="1" applyFont="1" applyBorder="1" applyAlignment="1">
      <alignment vertical="center" wrapText="1"/>
    </xf>
    <xf numFmtId="1" fontId="97" fillId="0" borderId="4" xfId="82" quotePrefix="1" applyNumberFormat="1" applyFont="1" applyBorder="1" applyAlignment="1">
      <alignment vertical="center" wrapText="1"/>
    </xf>
    <xf numFmtId="49" fontId="96" fillId="0" borderId="4" xfId="82" applyNumberFormat="1" applyFont="1" applyBorder="1" applyAlignment="1">
      <alignment horizontal="center" vertical="center"/>
    </xf>
    <xf numFmtId="1" fontId="96" fillId="0" borderId="0" xfId="82" applyNumberFormat="1" applyFont="1" applyAlignment="1">
      <alignment vertical="center"/>
    </xf>
    <xf numFmtId="0" fontId="100" fillId="0" borderId="4" xfId="0" quotePrefix="1" applyFont="1" applyBorder="1" applyAlignment="1">
      <alignment horizontal="center" vertical="center"/>
    </xf>
    <xf numFmtId="3" fontId="100" fillId="0" borderId="10" xfId="82" applyNumberFormat="1" applyFont="1" applyBorder="1" applyAlignment="1">
      <alignment vertical="center" wrapText="1"/>
    </xf>
    <xf numFmtId="3" fontId="100" fillId="0" borderId="4" xfId="82" applyNumberFormat="1" applyFont="1" applyBorder="1" applyAlignment="1">
      <alignment vertical="center" wrapText="1"/>
    </xf>
    <xf numFmtId="0" fontId="96" fillId="0" borderId="4" xfId="0" quotePrefix="1" applyFont="1" applyBorder="1" applyAlignment="1">
      <alignment horizontal="center" vertical="center"/>
    </xf>
    <xf numFmtId="3" fontId="96" fillId="0" borderId="4" xfId="82" quotePrefix="1" applyNumberFormat="1" applyFont="1" applyBorder="1" applyAlignment="1">
      <alignment horizontal="right" vertical="center" wrapText="1"/>
    </xf>
    <xf numFmtId="3" fontId="96" fillId="0" borderId="4" xfId="82" applyNumberFormat="1" applyFont="1" applyBorder="1" applyAlignment="1">
      <alignment vertical="center" wrapText="1"/>
    </xf>
    <xf numFmtId="0" fontId="96" fillId="0" borderId="4" xfId="0" applyFont="1" applyBorder="1" applyAlignment="1">
      <alignment horizontal="center" vertical="center"/>
    </xf>
    <xf numFmtId="3" fontId="96" fillId="0" borderId="4" xfId="0" applyNumberFormat="1" applyFont="1" applyBorder="1" applyAlignment="1">
      <alignment horizontal="right" vertical="center"/>
    </xf>
    <xf numFmtId="3" fontId="100" fillId="0" borderId="4" xfId="0" applyNumberFormat="1" applyFont="1" applyBorder="1" applyAlignment="1">
      <alignment horizontal="right" vertical="center"/>
    </xf>
    <xf numFmtId="49" fontId="100" fillId="0" borderId="4" xfId="82" quotePrefix="1" applyNumberFormat="1" applyFont="1" applyBorder="1" applyAlignment="1">
      <alignment horizontal="center" vertical="center"/>
    </xf>
    <xf numFmtId="1" fontId="100" fillId="0" borderId="4" xfId="82" applyNumberFormat="1" applyFont="1" applyBorder="1" applyAlignment="1">
      <alignment horizontal="left" vertical="center" wrapText="1"/>
    </xf>
    <xf numFmtId="1" fontId="104" fillId="0" borderId="4" xfId="82" quotePrefix="1" applyNumberFormat="1" applyFont="1" applyBorder="1" applyAlignment="1">
      <alignment vertical="center" wrapText="1"/>
    </xf>
    <xf numFmtId="1" fontId="104" fillId="0" borderId="0" xfId="82" applyNumberFormat="1" applyFont="1" applyAlignment="1">
      <alignment vertical="center"/>
    </xf>
    <xf numFmtId="0" fontId="96" fillId="0" borderId="4" xfId="0" applyFont="1" applyBorder="1" applyAlignment="1">
      <alignment horizontal="justify" vertical="center"/>
    </xf>
    <xf numFmtId="0" fontId="100" fillId="0" borderId="4" xfId="0" applyFont="1" applyBorder="1" applyAlignment="1">
      <alignment horizontal="justify" vertical="center"/>
    </xf>
    <xf numFmtId="1" fontId="96" fillId="0" borderId="4" xfId="82" applyNumberFormat="1" applyFont="1" applyBorder="1" applyAlignment="1">
      <alignment vertical="center" wrapText="1"/>
    </xf>
    <xf numFmtId="49" fontId="100" fillId="0" borderId="4" xfId="82" applyNumberFormat="1" applyFont="1" applyBorder="1" applyAlignment="1">
      <alignment horizontal="center" vertical="center"/>
    </xf>
    <xf numFmtId="1" fontId="100" fillId="0" borderId="4" xfId="82" applyNumberFormat="1" applyFont="1" applyBorder="1" applyAlignment="1">
      <alignment vertical="center" wrapText="1"/>
    </xf>
    <xf numFmtId="1" fontId="72" fillId="0" borderId="0" xfId="82" applyNumberFormat="1" applyFont="1" applyAlignment="1">
      <alignment horizontal="center" vertical="center"/>
    </xf>
    <xf numFmtId="0" fontId="99" fillId="0" borderId="0" xfId="82" applyFont="1" applyAlignment="1">
      <alignment vertical="center"/>
    </xf>
    <xf numFmtId="1" fontId="99" fillId="0" borderId="0" xfId="82" applyNumberFormat="1" applyFont="1" applyAlignment="1">
      <alignment vertical="center"/>
    </xf>
    <xf numFmtId="0" fontId="100" fillId="0" borderId="0" xfId="0" applyFont="1"/>
    <xf numFmtId="1" fontId="72" fillId="0" borderId="0" xfId="82" applyNumberFormat="1" applyFont="1" applyAlignment="1">
      <alignment vertical="center"/>
    </xf>
    <xf numFmtId="1" fontId="72" fillId="0" borderId="0" xfId="82" applyNumberFormat="1" applyFont="1" applyAlignment="1">
      <alignment vertical="center" wrapText="1"/>
    </xf>
    <xf numFmtId="1" fontId="16" fillId="0" borderId="0" xfId="82" applyNumberFormat="1" applyFont="1" applyAlignment="1">
      <alignment vertical="center" wrapText="1"/>
    </xf>
    <xf numFmtId="1" fontId="16" fillId="0" borderId="0" xfId="82" applyNumberFormat="1" applyFont="1" applyAlignment="1">
      <alignment horizontal="center" vertical="center" wrapText="1"/>
    </xf>
    <xf numFmtId="1" fontId="16" fillId="0" borderId="0" xfId="82" applyNumberFormat="1" applyFont="1" applyAlignment="1">
      <alignment horizontal="right" vertical="center"/>
    </xf>
    <xf numFmtId="3" fontId="80" fillId="4" borderId="4" xfId="82" applyNumberFormat="1" applyFont="1" applyFill="1" applyBorder="1" applyAlignment="1">
      <alignment vertical="center" wrapText="1"/>
    </xf>
    <xf numFmtId="3" fontId="27" fillId="0" borderId="4" xfId="82" quotePrefix="1" applyNumberFormat="1" applyFont="1" applyBorder="1" applyAlignment="1">
      <alignment horizontal="center" vertical="center" wrapText="1"/>
    </xf>
    <xf numFmtId="49" fontId="100" fillId="0" borderId="4" xfId="82" applyNumberFormat="1" applyFont="1" applyBorder="1" applyAlignment="1">
      <alignment horizontal="center" vertical="center" wrapText="1"/>
    </xf>
    <xf numFmtId="1" fontId="72" fillId="0" borderId="4" xfId="83" applyNumberFormat="1" applyFont="1" applyBorder="1" applyAlignment="1">
      <alignment horizontal="center" vertical="center" wrapText="1"/>
    </xf>
    <xf numFmtId="1" fontId="100" fillId="0" borderId="4" xfId="82" applyNumberFormat="1" applyFont="1" applyBorder="1" applyAlignment="1">
      <alignment horizontal="center" vertical="center" wrapText="1"/>
    </xf>
    <xf numFmtId="3" fontId="100" fillId="0" borderId="4" xfId="82" applyNumberFormat="1" applyFont="1" applyBorder="1" applyAlignment="1">
      <alignment horizontal="left" vertical="center" wrapText="1"/>
    </xf>
    <xf numFmtId="2" fontId="100" fillId="0" borderId="18" xfId="0" applyNumberFormat="1" applyFont="1" applyBorder="1" applyAlignment="1">
      <alignment horizontal="center" vertical="center" wrapText="1"/>
    </xf>
    <xf numFmtId="49" fontId="96" fillId="0" borderId="9" xfId="82" applyNumberFormat="1" applyFont="1" applyBorder="1" applyAlignment="1">
      <alignment horizontal="center" vertical="center"/>
    </xf>
    <xf numFmtId="1" fontId="96" fillId="0" borderId="9" xfId="82" quotePrefix="1" applyNumberFormat="1" applyFont="1" applyBorder="1" applyAlignment="1">
      <alignment vertical="center" wrapText="1"/>
    </xf>
    <xf numFmtId="0" fontId="96" fillId="0" borderId="8" xfId="0" applyFont="1" applyBorder="1" applyAlignment="1">
      <alignment horizontal="center" vertical="center"/>
    </xf>
    <xf numFmtId="3" fontId="96" fillId="0" borderId="8" xfId="82" quotePrefix="1" applyNumberFormat="1" applyFont="1" applyBorder="1" applyAlignment="1">
      <alignment horizontal="center" vertical="center" wrapText="1"/>
    </xf>
    <xf numFmtId="3" fontId="96" fillId="0" borderId="8" xfId="0" applyNumberFormat="1" applyFont="1" applyBorder="1" applyAlignment="1">
      <alignment horizontal="right" vertical="center"/>
    </xf>
    <xf numFmtId="3" fontId="97" fillId="0" borderId="4" xfId="82" applyNumberFormat="1" applyFont="1" applyBorder="1" applyAlignment="1">
      <alignment horizontal="center" vertical="center" wrapText="1"/>
    </xf>
    <xf numFmtId="3" fontId="142" fillId="0" borderId="4" xfId="82" quotePrefix="1" applyNumberFormat="1" applyFont="1" applyBorder="1" applyAlignment="1">
      <alignment horizontal="center" vertical="center" wrapText="1"/>
    </xf>
    <xf numFmtId="3" fontId="97" fillId="0" borderId="4" xfId="0" applyNumberFormat="1" applyFont="1" applyBorder="1" applyAlignment="1">
      <alignment vertical="center"/>
    </xf>
    <xf numFmtId="3" fontId="97" fillId="0" borderId="4" xfId="0" applyNumberFormat="1" applyFont="1" applyBorder="1" applyAlignment="1">
      <alignment horizontal="right" vertical="center" wrapText="1"/>
    </xf>
    <xf numFmtId="3" fontId="97" fillId="0" borderId="4" xfId="0" applyNumberFormat="1" applyFont="1" applyBorder="1" applyAlignment="1">
      <alignment vertical="center" wrapText="1"/>
    </xf>
    <xf numFmtId="3" fontId="97" fillId="0" borderId="4" xfId="82" quotePrefix="1" applyNumberFormat="1" applyFont="1" applyBorder="1" applyAlignment="1">
      <alignment vertical="center" wrapText="1"/>
    </xf>
    <xf numFmtId="3" fontId="94" fillId="4" borderId="0" xfId="82" applyNumberFormat="1" applyFont="1" applyFill="1" applyAlignment="1">
      <alignment vertical="center" wrapText="1"/>
    </xf>
    <xf numFmtId="3" fontId="57" fillId="0" borderId="4" xfId="82" quotePrefix="1" applyNumberFormat="1" applyFont="1" applyBorder="1" applyAlignment="1">
      <alignment horizontal="right" vertical="center" wrapText="1"/>
    </xf>
    <xf numFmtId="3" fontId="96" fillId="0" borderId="10" xfId="82" applyNumberFormat="1" applyFont="1" applyBorder="1" applyAlignment="1">
      <alignment vertical="center" wrapText="1"/>
    </xf>
    <xf numFmtId="0" fontId="104" fillId="4" borderId="4" xfId="0" quotePrefix="1" applyFont="1" applyFill="1" applyBorder="1" applyAlignment="1">
      <alignment horizontal="center"/>
    </xf>
    <xf numFmtId="1" fontId="72" fillId="4" borderId="4" xfId="82" applyNumberFormat="1" applyFont="1" applyFill="1" applyBorder="1" applyAlignment="1">
      <alignment horizontal="center" vertical="center"/>
    </xf>
    <xf numFmtId="3" fontId="72" fillId="4" borderId="4" xfId="82" applyNumberFormat="1" applyFont="1" applyFill="1" applyBorder="1" applyAlignment="1">
      <alignment vertical="center" wrapText="1"/>
    </xf>
    <xf numFmtId="0" fontId="72" fillId="4" borderId="0" xfId="82" applyNumberFormat="1" applyFont="1" applyFill="1" applyAlignment="1">
      <alignment vertical="center" wrapText="1"/>
    </xf>
    <xf numFmtId="0" fontId="96" fillId="4" borderId="4" xfId="0" applyFont="1" applyFill="1" applyBorder="1" applyAlignment="1">
      <alignment horizontal="center" vertical="center" wrapText="1"/>
    </xf>
    <xf numFmtId="3" fontId="72" fillId="4" borderId="4" xfId="82" applyNumberFormat="1" applyFont="1" applyFill="1" applyBorder="1" applyAlignment="1">
      <alignment horizontal="center" vertical="center" wrapText="1"/>
    </xf>
    <xf numFmtId="3" fontId="80" fillId="4" borderId="4" xfId="82" applyNumberFormat="1" applyFont="1" applyFill="1" applyBorder="1" applyAlignment="1">
      <alignment horizontal="center" vertical="center" wrapText="1"/>
    </xf>
    <xf numFmtId="3" fontId="72" fillId="4" borderId="4" xfId="82" applyNumberFormat="1" applyFont="1" applyFill="1" applyBorder="1" applyAlignment="1">
      <alignment horizontal="center" vertical="center" wrapText="1"/>
    </xf>
    <xf numFmtId="3" fontId="95" fillId="4" borderId="4" xfId="82" applyNumberFormat="1" applyFont="1" applyFill="1" applyBorder="1" applyAlignment="1">
      <alignment horizontal="center" vertical="center" wrapText="1"/>
    </xf>
    <xf numFmtId="3" fontId="72" fillId="4" borderId="10" xfId="82" quotePrefix="1" applyNumberFormat="1" applyFont="1" applyFill="1" applyBorder="1" applyAlignment="1">
      <alignment horizontal="center" vertical="center" wrapText="1"/>
    </xf>
    <xf numFmtId="3" fontId="80" fillId="4" borderId="10" xfId="82" quotePrefix="1" applyNumberFormat="1" applyFont="1" applyFill="1" applyBorder="1" applyAlignment="1">
      <alignment horizontal="center" vertical="center" wrapText="1"/>
    </xf>
    <xf numFmtId="3" fontId="94" fillId="4" borderId="10" xfId="82" quotePrefix="1" applyNumberFormat="1" applyFont="1" applyFill="1" applyBorder="1" applyAlignment="1">
      <alignment horizontal="center" vertical="center" wrapText="1"/>
    </xf>
    <xf numFmtId="3" fontId="72" fillId="4" borderId="4" xfId="82" applyNumberFormat="1" applyFont="1" applyFill="1" applyBorder="1" applyAlignment="1">
      <alignment horizontal="center" vertical="center" wrapText="1"/>
    </xf>
    <xf numFmtId="3" fontId="95" fillId="4" borderId="4" xfId="82" applyNumberFormat="1" applyFont="1" applyFill="1" applyBorder="1" applyAlignment="1">
      <alignment horizontal="center" vertical="center" wrapText="1"/>
    </xf>
    <xf numFmtId="1" fontId="26" fillId="0" borderId="1" xfId="82" applyNumberFormat="1" applyFont="1" applyBorder="1" applyAlignment="1">
      <alignment vertical="center"/>
    </xf>
    <xf numFmtId="0" fontId="136" fillId="0" borderId="0" xfId="0" applyFont="1" applyAlignment="1">
      <alignment horizontal="center"/>
    </xf>
    <xf numFmtId="0" fontId="113" fillId="0" borderId="0" xfId="0" applyFont="1" applyAlignment="1">
      <alignment horizontal="center"/>
    </xf>
    <xf numFmtId="0" fontId="80" fillId="4" borderId="0" xfId="0" applyFont="1" applyFill="1" applyAlignment="1">
      <alignment horizontal="center"/>
    </xf>
    <xf numFmtId="1" fontId="95" fillId="4" borderId="0" xfId="0" applyNumberFormat="1" applyFont="1" applyFill="1" applyAlignment="1">
      <alignment horizontal="center"/>
    </xf>
    <xf numFmtId="0" fontId="95" fillId="4" borderId="0" xfId="0" applyFont="1" applyFill="1" applyAlignment="1">
      <alignment horizontal="center"/>
    </xf>
    <xf numFmtId="0" fontId="104" fillId="4" borderId="1" xfId="0" applyFont="1" applyFill="1" applyBorder="1" applyAlignment="1">
      <alignment horizontal="right"/>
    </xf>
    <xf numFmtId="0" fontId="96" fillId="4" borderId="4" xfId="0" applyFont="1" applyFill="1" applyBorder="1" applyAlignment="1">
      <alignment horizontal="center" vertical="center" wrapText="1"/>
    </xf>
    <xf numFmtId="1" fontId="3" fillId="0" borderId="0" xfId="82" applyNumberFormat="1" applyFont="1" applyFill="1" applyAlignment="1">
      <alignment horizontal="center" vertical="center" wrapText="1"/>
    </xf>
    <xf numFmtId="0" fontId="26" fillId="0" borderId="0" xfId="0" applyFont="1" applyFill="1" applyAlignment="1">
      <alignment horizontal="center" vertical="center" wrapText="1" readingOrder="1"/>
    </xf>
    <xf numFmtId="0" fontId="28" fillId="0" borderId="0" xfId="0" applyFont="1" applyFill="1" applyAlignment="1">
      <alignment horizontal="right" vertical="center"/>
    </xf>
    <xf numFmtId="0" fontId="27" fillId="0" borderId="0" xfId="0" applyFont="1" applyFill="1" applyAlignment="1">
      <alignment horizontal="center" vertical="center" wrapText="1"/>
    </xf>
    <xf numFmtId="0" fontId="26" fillId="0" borderId="1" xfId="0" applyFont="1" applyFill="1" applyBorder="1" applyAlignment="1">
      <alignment horizontal="right" vertical="center"/>
    </xf>
    <xf numFmtId="0" fontId="27" fillId="0" borderId="0" xfId="0" applyFont="1" applyFill="1" applyAlignment="1">
      <alignment horizontal="center" vertical="center"/>
    </xf>
    <xf numFmtId="0" fontId="26" fillId="0" borderId="0" xfId="0" applyFont="1" applyFill="1" applyAlignment="1">
      <alignment horizontal="center" vertical="center" wrapText="1"/>
    </xf>
    <xf numFmtId="0" fontId="132" fillId="0" borderId="4"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189" fontId="115" fillId="0" borderId="4" xfId="0" applyNumberFormat="1" applyFont="1" applyFill="1" applyBorder="1" applyAlignment="1">
      <alignment horizontal="center" vertical="center" wrapText="1"/>
    </xf>
    <xf numFmtId="0" fontId="115" fillId="0" borderId="4"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quotePrefix="1" applyFont="1" applyFill="1" applyBorder="1" applyAlignment="1">
      <alignment horizontal="left" vertical="center" wrapText="1"/>
    </xf>
    <xf numFmtId="0" fontId="9"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12" fillId="0" borderId="0" xfId="0" applyFont="1" applyAlignment="1">
      <alignment horizontal="left" vertical="center" wrapText="1" readingOrder="1"/>
    </xf>
    <xf numFmtId="0" fontId="113" fillId="0" borderId="0" xfId="0" applyFont="1" applyAlignment="1">
      <alignment horizontal="center" vertical="center" wrapText="1" readingOrder="1"/>
    </xf>
    <xf numFmtId="0" fontId="113" fillId="0" borderId="0" xfId="0" applyFont="1" applyAlignment="1">
      <alignment horizontal="left" vertical="center" wrapText="1" readingOrder="1"/>
    </xf>
    <xf numFmtId="0" fontId="13" fillId="0" borderId="0" xfId="0" applyFont="1" applyBorder="1" applyAlignment="1">
      <alignment horizontal="right" vertical="center" wrapText="1"/>
    </xf>
    <xf numFmtId="0" fontId="15" fillId="0" borderId="1" xfId="0" applyFont="1" applyBorder="1" applyAlignment="1">
      <alignment horizontal="right" vertical="center" wrapText="1"/>
    </xf>
    <xf numFmtId="0" fontId="17" fillId="0" borderId="11" xfId="0" applyFont="1" applyBorder="1" applyAlignment="1">
      <alignment horizontal="left" vertical="center" wrapText="1"/>
    </xf>
    <xf numFmtId="3" fontId="94" fillId="4" borderId="4" xfId="82" applyNumberFormat="1" applyFont="1" applyFill="1" applyBorder="1" applyAlignment="1">
      <alignment horizontal="center" vertical="center" wrapText="1"/>
    </xf>
    <xf numFmtId="3" fontId="80" fillId="4" borderId="4" xfId="82" applyNumberFormat="1" applyFont="1" applyFill="1" applyBorder="1" applyAlignment="1">
      <alignment horizontal="center" vertical="center" wrapText="1"/>
    </xf>
    <xf numFmtId="1" fontId="80" fillId="4" borderId="0" xfId="82" applyNumberFormat="1" applyFont="1" applyFill="1" applyAlignment="1">
      <alignment horizontal="center" vertical="center"/>
    </xf>
    <xf numFmtId="1" fontId="80" fillId="4" borderId="0" xfId="82" applyNumberFormat="1" applyFont="1" applyFill="1" applyBorder="1" applyAlignment="1">
      <alignment horizontal="center" vertical="center" wrapText="1"/>
    </xf>
    <xf numFmtId="1" fontId="95" fillId="4" borderId="0" xfId="82" applyNumberFormat="1" applyFont="1" applyFill="1" applyBorder="1" applyAlignment="1">
      <alignment horizontal="center" vertical="center" wrapText="1"/>
    </xf>
    <xf numFmtId="1" fontId="95" fillId="4" borderId="1" xfId="82" applyNumberFormat="1" applyFont="1" applyFill="1" applyBorder="1" applyAlignment="1">
      <alignment horizontal="right" vertical="center"/>
    </xf>
    <xf numFmtId="1" fontId="80" fillId="4" borderId="0" xfId="82" applyNumberFormat="1" applyFont="1" applyFill="1" applyAlignment="1">
      <alignment horizontal="center" vertical="center" wrapText="1"/>
    </xf>
    <xf numFmtId="1" fontId="95" fillId="4" borderId="0" xfId="82" applyNumberFormat="1" applyFont="1" applyFill="1" applyAlignment="1">
      <alignment horizontal="center" vertical="center" wrapText="1"/>
    </xf>
    <xf numFmtId="1" fontId="95" fillId="4" borderId="1" xfId="82" applyNumberFormat="1" applyFont="1" applyFill="1" applyBorder="1" applyAlignment="1">
      <alignment horizontal="center" vertical="center"/>
    </xf>
    <xf numFmtId="3" fontId="80" fillId="4" borderId="9" xfId="82" applyNumberFormat="1" applyFont="1" applyFill="1" applyBorder="1" applyAlignment="1">
      <alignment horizontal="center" vertical="center" wrapText="1"/>
    </xf>
    <xf numFmtId="3" fontId="80" fillId="4" borderId="5" xfId="82" applyNumberFormat="1" applyFont="1" applyFill="1" applyBorder="1" applyAlignment="1">
      <alignment horizontal="center" vertical="center" wrapText="1"/>
    </xf>
    <xf numFmtId="3" fontId="80" fillId="4" borderId="8" xfId="82" applyNumberFormat="1" applyFont="1" applyFill="1" applyBorder="1" applyAlignment="1">
      <alignment horizontal="center" vertical="center" wrapText="1"/>
    </xf>
    <xf numFmtId="3" fontId="80" fillId="4" borderId="15" xfId="82" applyNumberFormat="1" applyFont="1" applyFill="1" applyBorder="1" applyAlignment="1">
      <alignment horizontal="center" vertical="center" wrapText="1"/>
    </xf>
    <xf numFmtId="3" fontId="80" fillId="4" borderId="16" xfId="82" applyNumberFormat="1" applyFont="1" applyFill="1" applyBorder="1" applyAlignment="1">
      <alignment horizontal="center" vertical="center" wrapText="1"/>
    </xf>
    <xf numFmtId="3" fontId="80" fillId="4" borderId="17" xfId="82" applyNumberFormat="1" applyFont="1" applyFill="1" applyBorder="1" applyAlignment="1">
      <alignment horizontal="center" vertical="center" wrapText="1"/>
    </xf>
    <xf numFmtId="3" fontId="80" fillId="4" borderId="18" xfId="82" applyNumberFormat="1" applyFont="1" applyFill="1" applyBorder="1" applyAlignment="1">
      <alignment horizontal="center" vertical="center" wrapText="1"/>
    </xf>
    <xf numFmtId="3" fontId="80" fillId="4" borderId="11" xfId="82" applyNumberFormat="1" applyFont="1" applyFill="1" applyBorder="1" applyAlignment="1">
      <alignment horizontal="center" vertical="center" wrapText="1"/>
    </xf>
    <xf numFmtId="3" fontId="80" fillId="4" borderId="1" xfId="82" applyNumberFormat="1" applyFont="1" applyFill="1" applyBorder="1" applyAlignment="1">
      <alignment horizontal="center" vertical="center" wrapText="1"/>
    </xf>
    <xf numFmtId="1" fontId="80" fillId="0" borderId="0" xfId="82" applyNumberFormat="1" applyFont="1" applyFill="1" applyAlignment="1">
      <alignment horizontal="center" vertical="center" wrapText="1"/>
    </xf>
    <xf numFmtId="0" fontId="95" fillId="0" borderId="0" xfId="0" applyFont="1" applyFill="1" applyAlignment="1">
      <alignment horizontal="center" vertical="center" wrapText="1" readingOrder="1"/>
    </xf>
    <xf numFmtId="1" fontId="94" fillId="0" borderId="0" xfId="82" applyNumberFormat="1" applyFont="1" applyFill="1" applyAlignment="1">
      <alignment horizontal="right" vertical="center"/>
    </xf>
    <xf numFmtId="1" fontId="95" fillId="0" borderId="1" xfId="82" applyNumberFormat="1" applyFont="1" applyFill="1" applyBorder="1" applyAlignment="1">
      <alignment horizontal="right" vertical="center"/>
    </xf>
    <xf numFmtId="1" fontId="80" fillId="0" borderId="0" xfId="82" applyNumberFormat="1" applyFont="1" applyFill="1" applyAlignment="1">
      <alignment horizontal="center" vertical="center"/>
    </xf>
    <xf numFmtId="1" fontId="95" fillId="0" borderId="0" xfId="82" applyNumberFormat="1" applyFont="1" applyFill="1" applyAlignment="1">
      <alignment horizontal="center" vertical="center" wrapText="1"/>
    </xf>
    <xf numFmtId="3" fontId="80" fillId="0" borderId="9" xfId="82" applyNumberFormat="1" applyFont="1" applyFill="1" applyBorder="1" applyAlignment="1">
      <alignment horizontal="center" vertical="center" wrapText="1"/>
    </xf>
    <xf numFmtId="3" fontId="80" fillId="0" borderId="5" xfId="82" applyNumberFormat="1" applyFont="1" applyFill="1" applyBorder="1" applyAlignment="1">
      <alignment horizontal="center" vertical="center" wrapText="1"/>
    </xf>
    <xf numFmtId="3" fontId="80" fillId="0" borderId="8" xfId="82" applyNumberFormat="1" applyFont="1" applyFill="1" applyBorder="1" applyAlignment="1">
      <alignment horizontal="center" vertical="center" wrapText="1"/>
    </xf>
    <xf numFmtId="3" fontId="80" fillId="0" borderId="4" xfId="82" applyNumberFormat="1" applyFont="1" applyFill="1" applyBorder="1" applyAlignment="1">
      <alignment horizontal="center" vertical="center" wrapText="1"/>
    </xf>
    <xf numFmtId="3" fontId="80" fillId="0" borderId="15" xfId="82" applyNumberFormat="1" applyFont="1" applyFill="1" applyBorder="1" applyAlignment="1">
      <alignment horizontal="center" vertical="center" wrapText="1"/>
    </xf>
    <xf numFmtId="3" fontId="80" fillId="0" borderId="16" xfId="82" applyNumberFormat="1" applyFont="1" applyFill="1" applyBorder="1" applyAlignment="1">
      <alignment horizontal="center" vertical="center" wrapText="1"/>
    </xf>
    <xf numFmtId="3" fontId="80" fillId="0" borderId="17" xfId="82" applyNumberFormat="1" applyFont="1" applyFill="1" applyBorder="1" applyAlignment="1">
      <alignment horizontal="center" vertical="center" wrapText="1"/>
    </xf>
    <xf numFmtId="3" fontId="80" fillId="0" borderId="18" xfId="82" applyNumberFormat="1" applyFont="1" applyFill="1" applyBorder="1" applyAlignment="1">
      <alignment horizontal="center" vertical="center" wrapText="1"/>
    </xf>
    <xf numFmtId="3" fontId="94" fillId="0" borderId="4" xfId="82" applyNumberFormat="1" applyFont="1" applyFill="1" applyBorder="1" applyAlignment="1">
      <alignment horizontal="center" vertical="center" wrapText="1"/>
    </xf>
    <xf numFmtId="3" fontId="80" fillId="0" borderId="11" xfId="82" applyNumberFormat="1" applyFont="1" applyFill="1" applyBorder="1" applyAlignment="1">
      <alignment horizontal="center" vertical="center" wrapText="1"/>
    </xf>
    <xf numFmtId="3" fontId="80" fillId="0" borderId="1" xfId="82" applyNumberFormat="1" applyFont="1" applyFill="1" applyBorder="1" applyAlignment="1">
      <alignment horizontal="center" vertical="center" wrapText="1"/>
    </xf>
    <xf numFmtId="0" fontId="26" fillId="0" borderId="0" xfId="0" applyFont="1" applyBorder="1" applyAlignment="1">
      <alignment horizontal="left" vertical="center" wrapText="1"/>
    </xf>
    <xf numFmtId="0" fontId="26" fillId="0" borderId="0" xfId="0" quotePrefix="1" applyFont="1" applyBorder="1" applyAlignment="1">
      <alignment horizontal="left"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wrapText="1"/>
    </xf>
    <xf numFmtId="0" fontId="8" fillId="0" borderId="1" xfId="0" applyFont="1" applyBorder="1" applyAlignment="1">
      <alignment horizontal="right" vertical="center"/>
    </xf>
    <xf numFmtId="3" fontId="16" fillId="0" borderId="4" xfId="82" applyNumberFormat="1" applyFont="1" applyFill="1" applyBorder="1" applyAlignment="1">
      <alignment horizontal="center" vertical="center" wrapText="1"/>
    </xf>
    <xf numFmtId="1" fontId="25" fillId="0" borderId="4" xfId="82" applyNumberFormat="1" applyFont="1" applyFill="1" applyBorder="1" applyAlignment="1">
      <alignment horizontal="center" vertical="center"/>
    </xf>
    <xf numFmtId="3" fontId="16" fillId="0" borderId="4" xfId="82" applyNumberFormat="1" applyFont="1" applyBorder="1" applyAlignment="1">
      <alignment horizontal="center" vertical="center" wrapText="1"/>
    </xf>
    <xf numFmtId="3" fontId="16" fillId="0" borderId="9" xfId="82" applyNumberFormat="1" applyFont="1" applyBorder="1" applyAlignment="1">
      <alignment horizontal="center" vertical="center" wrapText="1"/>
    </xf>
    <xf numFmtId="3" fontId="16" fillId="0" borderId="5" xfId="82" applyNumberFormat="1" applyFont="1" applyBorder="1" applyAlignment="1">
      <alignment horizontal="center" vertical="center" wrapText="1"/>
    </xf>
    <xf numFmtId="3" fontId="16" fillId="0" borderId="8" xfId="82" applyNumberFormat="1" applyFont="1" applyBorder="1" applyAlignment="1">
      <alignment horizontal="center" vertical="center" wrapText="1"/>
    </xf>
    <xf numFmtId="3" fontId="26" fillId="0" borderId="4" xfId="82" applyNumberFormat="1" applyFont="1" applyFill="1" applyBorder="1" applyAlignment="1">
      <alignment horizontal="center" vertical="center" wrapText="1"/>
    </xf>
    <xf numFmtId="1" fontId="27" fillId="0" borderId="0" xfId="82" applyNumberFormat="1" applyFont="1" applyFill="1" applyAlignment="1">
      <alignment horizontal="center" vertical="center" wrapText="1"/>
    </xf>
    <xf numFmtId="1" fontId="28" fillId="0" borderId="0" xfId="82" applyNumberFormat="1" applyFont="1" applyFill="1" applyAlignment="1">
      <alignment horizontal="right" vertical="center"/>
    </xf>
    <xf numFmtId="1" fontId="26" fillId="0" borderId="1" xfId="82" applyNumberFormat="1" applyFont="1" applyFill="1" applyBorder="1" applyAlignment="1">
      <alignment horizontal="right" vertical="center"/>
    </xf>
    <xf numFmtId="1" fontId="29" fillId="0" borderId="0" xfId="82" applyNumberFormat="1" applyFont="1" applyFill="1" applyAlignment="1">
      <alignment horizontal="right" vertical="center"/>
    </xf>
    <xf numFmtId="1" fontId="33" fillId="0" borderId="1" xfId="82" applyNumberFormat="1" applyFont="1" applyFill="1" applyBorder="1" applyAlignment="1">
      <alignment horizontal="right" vertical="center"/>
    </xf>
    <xf numFmtId="1" fontId="16" fillId="0" borderId="4" xfId="82" applyNumberFormat="1" applyFont="1" applyFill="1" applyBorder="1" applyAlignment="1">
      <alignment horizontal="center" vertical="center"/>
    </xf>
    <xf numFmtId="1" fontId="16" fillId="0" borderId="0" xfId="82" applyNumberFormat="1" applyFont="1" applyFill="1" applyBorder="1" applyAlignment="1">
      <alignment horizontal="center" vertical="center" wrapText="1"/>
    </xf>
    <xf numFmtId="0" fontId="116" fillId="0" borderId="0" xfId="0" applyFont="1" applyAlignment="1">
      <alignment horizontal="center" vertical="center" wrapText="1" readingOrder="1"/>
    </xf>
    <xf numFmtId="0" fontId="16" fillId="0" borderId="4" xfId="82" applyNumberFormat="1" applyFont="1" applyFill="1" applyBorder="1" applyAlignment="1">
      <alignment horizontal="center" vertical="center" wrapText="1"/>
    </xf>
    <xf numFmtId="1" fontId="33" fillId="0" borderId="11" xfId="82" applyNumberFormat="1" applyFont="1" applyFill="1" applyBorder="1" applyAlignment="1">
      <alignment horizontal="left" vertical="center" wrapText="1"/>
    </xf>
    <xf numFmtId="1" fontId="33" fillId="0" borderId="0" xfId="82" quotePrefix="1" applyNumberFormat="1" applyFont="1" applyFill="1" applyBorder="1" applyAlignment="1">
      <alignment horizontal="left" vertical="center" wrapText="1"/>
    </xf>
    <xf numFmtId="1" fontId="33" fillId="0" borderId="0" xfId="82" applyNumberFormat="1" applyFont="1" applyFill="1" applyBorder="1" applyAlignment="1">
      <alignment horizontal="left" vertical="center" wrapText="1"/>
    </xf>
    <xf numFmtId="1" fontId="16" fillId="0" borderId="0" xfId="82" applyNumberFormat="1" applyFont="1" applyFill="1" applyAlignment="1">
      <alignment horizontal="left" vertical="center" wrapText="1"/>
    </xf>
    <xf numFmtId="1" fontId="22" fillId="0" borderId="0" xfId="82" applyNumberFormat="1" applyFont="1" applyFill="1" applyAlignment="1">
      <alignment horizontal="center" vertical="center" wrapText="1"/>
    </xf>
    <xf numFmtId="1" fontId="20" fillId="0" borderId="1" xfId="82" applyNumberFormat="1" applyFont="1" applyFill="1" applyBorder="1" applyAlignment="1">
      <alignment horizontal="right" vertical="center"/>
    </xf>
    <xf numFmtId="49" fontId="16" fillId="0" borderId="4" xfId="82" applyNumberFormat="1" applyFont="1" applyBorder="1" applyAlignment="1">
      <alignment horizontal="center" vertical="center" wrapText="1"/>
    </xf>
    <xf numFmtId="1" fontId="21" fillId="0" borderId="0" xfId="82" applyNumberFormat="1" applyFont="1" applyFill="1" applyAlignment="1">
      <alignment horizontal="right" vertical="center"/>
    </xf>
    <xf numFmtId="0" fontId="40" fillId="0" borderId="4" xfId="55" applyFont="1" applyBorder="1" applyAlignment="1">
      <alignment horizontal="center" vertical="center" wrapText="1"/>
    </xf>
    <xf numFmtId="1" fontId="26" fillId="0" borderId="11" xfId="82" applyNumberFormat="1" applyFont="1" applyFill="1" applyBorder="1" applyAlignment="1">
      <alignment horizontal="left" vertical="center" wrapText="1"/>
    </xf>
    <xf numFmtId="1" fontId="20" fillId="0" borderId="0" xfId="82" applyNumberFormat="1" applyFont="1" applyFill="1" applyBorder="1" applyAlignment="1">
      <alignment horizontal="right" vertical="center"/>
    </xf>
    <xf numFmtId="0" fontId="9" fillId="0" borderId="4" xfId="55" applyFont="1" applyBorder="1" applyAlignment="1">
      <alignment horizontal="center" vertical="center" wrapText="1"/>
    </xf>
    <xf numFmtId="1" fontId="16" fillId="0" borderId="4" xfId="82" applyNumberFormat="1" applyFont="1" applyFill="1" applyBorder="1" applyAlignment="1">
      <alignment horizontal="center" vertical="center" wrapText="1"/>
    </xf>
    <xf numFmtId="1" fontId="26" fillId="0" borderId="0" xfId="82" applyNumberFormat="1" applyFont="1" applyFill="1" applyBorder="1" applyAlignment="1">
      <alignment horizontal="left" vertical="center" wrapText="1"/>
    </xf>
    <xf numFmtId="1" fontId="44" fillId="0" borderId="0" xfId="82" applyNumberFormat="1" applyFont="1" applyFill="1" applyAlignment="1">
      <alignment horizontal="center" vertical="center" wrapText="1"/>
    </xf>
    <xf numFmtId="1" fontId="43" fillId="0" borderId="0" xfId="82" applyNumberFormat="1" applyFont="1" applyFill="1" applyAlignment="1">
      <alignment horizontal="right" vertical="center"/>
    </xf>
    <xf numFmtId="1" fontId="46" fillId="0" borderId="1" xfId="82" applyNumberFormat="1" applyFont="1" applyFill="1" applyBorder="1" applyAlignment="1">
      <alignment horizontal="right" vertical="center"/>
    </xf>
    <xf numFmtId="49" fontId="16" fillId="0" borderId="9" xfId="82" applyNumberFormat="1" applyFont="1" applyBorder="1" applyAlignment="1">
      <alignment horizontal="center" vertical="center" wrapText="1"/>
    </xf>
    <xf numFmtId="49" fontId="16" fillId="0" borderId="5" xfId="82" applyNumberFormat="1" applyFont="1" applyBorder="1" applyAlignment="1">
      <alignment horizontal="center" vertical="center" wrapText="1"/>
    </xf>
    <xf numFmtId="49" fontId="16" fillId="0" borderId="8" xfId="82" applyNumberFormat="1" applyFont="1" applyBorder="1" applyAlignment="1">
      <alignment horizontal="center" vertical="center" wrapText="1"/>
    </xf>
    <xf numFmtId="1" fontId="35" fillId="0" borderId="6" xfId="82" applyNumberFormat="1" applyFont="1" applyFill="1" applyBorder="1" applyAlignment="1">
      <alignment horizontal="center" vertical="center"/>
    </xf>
    <xf numFmtId="1" fontId="35" fillId="0" borderId="3" xfId="82" applyNumberFormat="1" applyFont="1" applyFill="1" applyBorder="1" applyAlignment="1">
      <alignment horizontal="center" vertical="center"/>
    </xf>
    <xf numFmtId="1" fontId="35" fillId="0" borderId="10" xfId="82" applyNumberFormat="1" applyFont="1" applyFill="1" applyBorder="1" applyAlignment="1">
      <alignment horizontal="center" vertical="center"/>
    </xf>
    <xf numFmtId="3" fontId="16" fillId="4" borderId="4" xfId="82" applyNumberFormat="1" applyFont="1" applyFill="1" applyBorder="1" applyAlignment="1">
      <alignment horizontal="center" vertical="center" wrapText="1"/>
    </xf>
    <xf numFmtId="3" fontId="16" fillId="0" borderId="10" xfId="82" applyNumberFormat="1" applyFont="1" applyFill="1" applyBorder="1" applyAlignment="1">
      <alignment horizontal="center" vertical="center" wrapText="1"/>
    </xf>
    <xf numFmtId="3" fontId="16" fillId="0" borderId="6" xfId="82" applyNumberFormat="1" applyFont="1" applyFill="1" applyBorder="1" applyAlignment="1">
      <alignment horizontal="center" vertical="center" wrapText="1"/>
    </xf>
    <xf numFmtId="3" fontId="16" fillId="0" borderId="3" xfId="82" applyNumberFormat="1" applyFont="1" applyFill="1" applyBorder="1" applyAlignment="1">
      <alignment horizontal="center" vertical="center" wrapText="1"/>
    </xf>
    <xf numFmtId="3" fontId="16" fillId="0" borderId="15" xfId="82" applyNumberFormat="1" applyFont="1" applyFill="1" applyBorder="1" applyAlignment="1">
      <alignment horizontal="center" vertical="center" wrapText="1"/>
    </xf>
    <xf numFmtId="3" fontId="16" fillId="0" borderId="17" xfId="82" applyNumberFormat="1" applyFont="1" applyFill="1" applyBorder="1" applyAlignment="1">
      <alignment horizontal="center" vertical="center" wrapText="1"/>
    </xf>
    <xf numFmtId="0" fontId="84" fillId="0" borderId="4" xfId="0" applyFont="1" applyBorder="1" applyAlignment="1">
      <alignment horizontal="center" vertical="center" wrapText="1"/>
    </xf>
    <xf numFmtId="0" fontId="84" fillId="0" borderId="16" xfId="0" applyFont="1" applyBorder="1" applyAlignment="1">
      <alignment horizontal="center" vertical="center" wrapText="1"/>
    </xf>
    <xf numFmtId="0" fontId="84" fillId="0" borderId="18" xfId="0" applyFont="1" applyBorder="1" applyAlignment="1">
      <alignment horizontal="center" vertical="center" wrapText="1"/>
    </xf>
    <xf numFmtId="0" fontId="84" fillId="0" borderId="9" xfId="0" applyFont="1" applyBorder="1" applyAlignment="1">
      <alignment horizontal="center" vertical="center" wrapText="1"/>
    </xf>
    <xf numFmtId="0" fontId="84" fillId="0" borderId="8" xfId="0" applyFont="1" applyBorder="1" applyAlignment="1">
      <alignment horizontal="center" vertical="center" wrapText="1"/>
    </xf>
    <xf numFmtId="0" fontId="84" fillId="0" borderId="15" xfId="0" applyFont="1" applyBorder="1" applyAlignment="1">
      <alignment horizontal="center" vertical="center" wrapText="1"/>
    </xf>
    <xf numFmtId="0" fontId="84" fillId="0" borderId="11"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 xfId="0" applyFont="1" applyBorder="1" applyAlignment="1">
      <alignment horizontal="center" vertical="center" wrapText="1"/>
    </xf>
    <xf numFmtId="0" fontId="7" fillId="0" borderId="0" xfId="0" applyFont="1" applyAlignment="1">
      <alignment horizontal="center" vertical="center" wrapText="1"/>
    </xf>
    <xf numFmtId="0" fontId="82" fillId="0" borderId="0" xfId="0" applyFont="1" applyAlignment="1">
      <alignment horizontal="right" vertical="center"/>
    </xf>
    <xf numFmtId="0" fontId="83" fillId="0" borderId="0" xfId="0" applyFont="1" applyAlignment="1">
      <alignment horizontal="center" vertical="center" wrapText="1"/>
    </xf>
    <xf numFmtId="0" fontId="83" fillId="0" borderId="1" xfId="0" applyFont="1" applyBorder="1" applyAlignment="1">
      <alignment horizontal="right" vertical="center"/>
    </xf>
    <xf numFmtId="0" fontId="84" fillId="0" borderId="5" xfId="0" applyFont="1" applyBorder="1" applyAlignment="1">
      <alignment horizontal="center" vertical="center" wrapText="1"/>
    </xf>
    <xf numFmtId="0" fontId="84" fillId="0" borderId="13"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19" xfId="0" applyFont="1" applyBorder="1" applyAlignment="1">
      <alignment horizontal="center" vertical="center" wrapText="1"/>
    </xf>
    <xf numFmtId="1" fontId="33" fillId="0" borderId="0" xfId="82" applyNumberFormat="1" applyFont="1" applyFill="1" applyAlignment="1">
      <alignment horizontal="center" vertical="center" wrapText="1"/>
    </xf>
    <xf numFmtId="0" fontId="33" fillId="0" borderId="0" xfId="82" quotePrefix="1" applyNumberFormat="1" applyFont="1" applyFill="1" applyBorder="1" applyAlignment="1">
      <alignment horizontal="left" vertical="center" wrapText="1"/>
    </xf>
    <xf numFmtId="49" fontId="33" fillId="0" borderId="0" xfId="82" applyNumberFormat="1" applyFont="1" applyFill="1" applyBorder="1" applyAlignment="1">
      <alignment horizontal="left" vertical="center"/>
    </xf>
    <xf numFmtId="1" fontId="33" fillId="0" borderId="0" xfId="82" quotePrefix="1" applyNumberFormat="1" applyFont="1" applyFill="1" applyAlignment="1">
      <alignment horizontal="left" vertical="center" wrapText="1"/>
    </xf>
    <xf numFmtId="3" fontId="16" fillId="0" borderId="9" xfId="82" applyNumberFormat="1" applyFont="1" applyFill="1" applyBorder="1" applyAlignment="1">
      <alignment horizontal="center" vertical="center" wrapText="1"/>
    </xf>
    <xf numFmtId="3" fontId="16" fillId="0" borderId="5" xfId="82" applyNumberFormat="1" applyFont="1" applyFill="1" applyBorder="1" applyAlignment="1">
      <alignment horizontal="center" vertical="center" wrapText="1"/>
    </xf>
    <xf numFmtId="3" fontId="16" fillId="0" borderId="8" xfId="82" applyNumberFormat="1" applyFont="1" applyFill="1" applyBorder="1" applyAlignment="1">
      <alignment horizontal="center" vertical="center" wrapText="1"/>
    </xf>
    <xf numFmtId="0" fontId="33" fillId="0" borderId="11" xfId="82" applyNumberFormat="1" applyFont="1" applyFill="1" applyBorder="1" applyAlignment="1">
      <alignment horizontal="left" vertical="center"/>
    </xf>
    <xf numFmtId="3" fontId="16" fillId="0" borderId="11" xfId="82" applyNumberFormat="1" applyFont="1" applyFill="1" applyBorder="1" applyAlignment="1">
      <alignment horizontal="center" vertical="center" wrapText="1"/>
    </xf>
    <xf numFmtId="3" fontId="16" fillId="0" borderId="16" xfId="82" applyNumberFormat="1" applyFont="1" applyFill="1" applyBorder="1" applyAlignment="1">
      <alignment horizontal="center" vertical="center" wrapText="1"/>
    </xf>
    <xf numFmtId="3" fontId="16" fillId="0" borderId="6" xfId="82" applyNumberFormat="1" applyFont="1" applyBorder="1" applyAlignment="1">
      <alignment horizontal="center" vertical="center" wrapText="1"/>
    </xf>
    <xf numFmtId="3" fontId="16" fillId="0" borderId="3" xfId="82" applyNumberFormat="1" applyFont="1" applyBorder="1" applyAlignment="1">
      <alignment horizontal="center" vertical="center" wrapText="1"/>
    </xf>
    <xf numFmtId="3" fontId="16" fillId="0" borderId="10" xfId="82" applyNumberFormat="1" applyFont="1" applyBorder="1" applyAlignment="1">
      <alignment horizontal="center" vertical="center" wrapText="1"/>
    </xf>
    <xf numFmtId="0" fontId="117" fillId="0" borderId="0" xfId="0" applyFont="1" applyAlignment="1">
      <alignment horizontal="left" vertical="center" wrapText="1" readingOrder="1"/>
    </xf>
    <xf numFmtId="0" fontId="116" fillId="0" borderId="0" xfId="0" applyFont="1" applyAlignment="1">
      <alignment horizontal="left" vertical="center" wrapText="1" readingOrder="1"/>
    </xf>
    <xf numFmtId="3" fontId="72" fillId="0" borderId="4" xfId="82" applyNumberFormat="1" applyFont="1" applyFill="1" applyBorder="1" applyAlignment="1">
      <alignment horizontal="center" vertical="center" wrapText="1"/>
    </xf>
    <xf numFmtId="3" fontId="72" fillId="0" borderId="4" xfId="82" applyNumberFormat="1" applyFont="1" applyBorder="1" applyAlignment="1">
      <alignment horizontal="center" vertical="center" wrapText="1"/>
    </xf>
    <xf numFmtId="0" fontId="72" fillId="0" borderId="4" xfId="0" applyFont="1" applyBorder="1" applyAlignment="1">
      <alignment horizontal="center" vertical="center" wrapText="1"/>
    </xf>
    <xf numFmtId="3" fontId="72" fillId="0" borderId="9" xfId="82" applyNumberFormat="1" applyFont="1" applyFill="1" applyBorder="1" applyAlignment="1">
      <alignment horizontal="center" vertical="center" wrapText="1"/>
    </xf>
    <xf numFmtId="3" fontId="72" fillId="0" borderId="5" xfId="82" applyNumberFormat="1" applyFont="1" applyFill="1" applyBorder="1" applyAlignment="1">
      <alignment horizontal="center" vertical="center" wrapText="1"/>
    </xf>
    <xf numFmtId="3" fontId="72" fillId="0" borderId="8" xfId="82" applyNumberFormat="1" applyFont="1" applyFill="1" applyBorder="1" applyAlignment="1">
      <alignment horizontal="center" vertical="center" wrapText="1"/>
    </xf>
    <xf numFmtId="1" fontId="72" fillId="0" borderId="4" xfId="82" applyNumberFormat="1" applyFont="1" applyFill="1" applyBorder="1" applyAlignment="1">
      <alignment horizontal="center" vertical="center"/>
    </xf>
    <xf numFmtId="0" fontId="119" fillId="0" borderId="9" xfId="50" applyFont="1" applyBorder="1" applyAlignment="1">
      <alignment horizontal="center" vertical="center" wrapText="1" readingOrder="1"/>
    </xf>
    <xf numFmtId="0" fontId="119" fillId="0" borderId="5" xfId="50" applyFont="1" applyBorder="1" applyAlignment="1">
      <alignment horizontal="center" vertical="center" wrapText="1" readingOrder="1"/>
    </xf>
    <xf numFmtId="0" fontId="119" fillId="0" borderId="8" xfId="50" applyFont="1" applyBorder="1" applyAlignment="1">
      <alignment horizontal="center" vertical="center" wrapText="1" readingOrder="1"/>
    </xf>
    <xf numFmtId="0" fontId="136" fillId="0" borderId="0" xfId="50" applyFont="1" applyAlignment="1">
      <alignment horizontal="center" vertical="center" wrapText="1" readingOrder="1"/>
    </xf>
    <xf numFmtId="0" fontId="113" fillId="0" borderId="0" xfId="50" applyFont="1" applyAlignment="1">
      <alignment horizontal="center" vertical="center" wrapText="1" readingOrder="1"/>
    </xf>
    <xf numFmtId="0" fontId="137" fillId="0" borderId="0" xfId="50" applyFont="1" applyAlignment="1">
      <alignment horizontal="right" vertical="center" wrapText="1" readingOrder="1"/>
    </xf>
    <xf numFmtId="0" fontId="113" fillId="0" borderId="1" xfId="50" applyFont="1" applyBorder="1" applyAlignment="1">
      <alignment horizontal="right" vertical="center" wrapText="1" readingOrder="1"/>
    </xf>
    <xf numFmtId="0" fontId="119" fillId="0" borderId="4" xfId="50" applyFont="1" applyBorder="1" applyAlignment="1">
      <alignment horizontal="center" vertical="center" wrapText="1" readingOrder="1"/>
    </xf>
    <xf numFmtId="0" fontId="119" fillId="0" borderId="6" xfId="50" applyFont="1" applyBorder="1" applyAlignment="1">
      <alignment horizontal="center" vertical="center" wrapText="1" readingOrder="1"/>
    </xf>
    <xf numFmtId="0" fontId="119" fillId="0" borderId="3" xfId="50" applyFont="1" applyBorder="1" applyAlignment="1">
      <alignment horizontal="center" vertical="center" wrapText="1" readingOrder="1"/>
    </xf>
    <xf numFmtId="0" fontId="119" fillId="0" borderId="10" xfId="50" applyFont="1" applyBorder="1" applyAlignment="1">
      <alignment horizontal="center" vertical="center" wrapText="1" readingOrder="1"/>
    </xf>
    <xf numFmtId="0" fontId="138" fillId="0" borderId="0" xfId="0" applyFont="1" applyAlignment="1">
      <alignment horizontal="left" vertical="center" wrapText="1" readingOrder="1"/>
    </xf>
    <xf numFmtId="0" fontId="139" fillId="0" borderId="0" xfId="0" applyFont="1" applyAlignment="1">
      <alignment horizontal="center" vertical="center" wrapText="1" readingOrder="1"/>
    </xf>
    <xf numFmtId="0" fontId="139" fillId="0" borderId="0" xfId="0" applyFont="1" applyAlignment="1">
      <alignment horizontal="left" vertical="center" wrapText="1" readingOrder="1"/>
    </xf>
    <xf numFmtId="0" fontId="82" fillId="0" borderId="0" xfId="0" applyFont="1" applyBorder="1" applyAlignment="1">
      <alignment horizontal="right" vertical="center" wrapText="1"/>
    </xf>
    <xf numFmtId="0" fontId="7" fillId="0" borderId="0" xfId="0" applyFont="1" applyBorder="1" applyAlignment="1">
      <alignment horizontal="center" vertical="center" wrapText="1"/>
    </xf>
    <xf numFmtId="0" fontId="83" fillId="0" borderId="1" xfId="0" applyFont="1" applyBorder="1" applyAlignment="1">
      <alignment horizontal="right"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8" xfId="0" applyFont="1" applyBorder="1" applyAlignment="1">
      <alignment horizontal="center" vertical="center" wrapText="1"/>
    </xf>
    <xf numFmtId="3" fontId="72" fillId="0" borderId="9" xfId="82" applyNumberFormat="1" applyFont="1" applyBorder="1" applyAlignment="1">
      <alignment horizontal="center" vertical="center" wrapText="1"/>
    </xf>
    <xf numFmtId="3" fontId="72" fillId="0" borderId="5" xfId="82" applyNumberFormat="1" applyFont="1" applyBorder="1" applyAlignment="1">
      <alignment horizontal="center" vertical="center" wrapText="1"/>
    </xf>
    <xf numFmtId="3" fontId="72" fillId="0" borderId="8" xfId="82" applyNumberFormat="1" applyFont="1" applyBorder="1" applyAlignment="1">
      <alignment horizontal="center" vertical="center" wrapText="1"/>
    </xf>
    <xf numFmtId="1" fontId="90" fillId="0" borderId="0" xfId="82" applyNumberFormat="1" applyFont="1" applyFill="1" applyAlignment="1">
      <alignment horizontal="center" vertical="center" wrapText="1"/>
    </xf>
    <xf numFmtId="0" fontId="130" fillId="0" borderId="0" xfId="0" applyFont="1" applyAlignment="1">
      <alignment horizontal="center" vertical="center" wrapText="1" readingOrder="1"/>
    </xf>
    <xf numFmtId="1" fontId="91" fillId="0" borderId="0" xfId="82" applyNumberFormat="1" applyFont="1" applyFill="1" applyAlignment="1">
      <alignment horizontal="right" vertical="center"/>
    </xf>
    <xf numFmtId="1" fontId="93" fillId="0" borderId="1" xfId="82" applyNumberFormat="1" applyFont="1" applyFill="1" applyBorder="1" applyAlignment="1">
      <alignment horizontal="right" vertical="center"/>
    </xf>
    <xf numFmtId="3" fontId="16" fillId="0" borderId="18" xfId="82" applyNumberFormat="1" applyFont="1" applyFill="1" applyBorder="1" applyAlignment="1">
      <alignment horizontal="center" vertical="center" wrapText="1"/>
    </xf>
    <xf numFmtId="49" fontId="33" fillId="0" borderId="0" xfId="82" quotePrefix="1" applyNumberFormat="1" applyFont="1" applyFill="1" applyBorder="1" applyAlignment="1">
      <alignment horizontal="left" vertical="center"/>
    </xf>
    <xf numFmtId="3" fontId="72" fillId="0" borderId="15" xfId="82" applyNumberFormat="1" applyFont="1" applyFill="1" applyBorder="1" applyAlignment="1">
      <alignment horizontal="center" vertical="center" wrapText="1"/>
    </xf>
    <xf numFmtId="3" fontId="72" fillId="0" borderId="16" xfId="82" applyNumberFormat="1" applyFont="1" applyFill="1" applyBorder="1" applyAlignment="1">
      <alignment horizontal="center" vertical="center" wrapText="1"/>
    </xf>
    <xf numFmtId="3" fontId="72" fillId="0" borderId="13" xfId="82" applyNumberFormat="1" applyFont="1" applyFill="1" applyBorder="1" applyAlignment="1">
      <alignment horizontal="center" vertical="center" wrapText="1"/>
    </xf>
    <xf numFmtId="3" fontId="72" fillId="0" borderId="19" xfId="82" applyNumberFormat="1" applyFont="1" applyFill="1" applyBorder="1" applyAlignment="1">
      <alignment horizontal="center" vertical="center" wrapText="1"/>
    </xf>
    <xf numFmtId="3" fontId="72" fillId="0" borderId="17" xfId="82" applyNumberFormat="1" applyFont="1" applyFill="1" applyBorder="1" applyAlignment="1">
      <alignment horizontal="center" vertical="center" wrapText="1"/>
    </xf>
    <xf numFmtId="3" fontId="72" fillId="0" borderId="18" xfId="82" applyNumberFormat="1" applyFont="1" applyFill="1" applyBorder="1" applyAlignment="1">
      <alignment horizontal="center" vertical="center" wrapText="1"/>
    </xf>
    <xf numFmtId="3" fontId="72" fillId="0" borderId="11" xfId="82" applyNumberFormat="1" applyFont="1" applyFill="1" applyBorder="1" applyAlignment="1">
      <alignment horizontal="center" vertical="center" wrapText="1"/>
    </xf>
    <xf numFmtId="3" fontId="72" fillId="0" borderId="0" xfId="82" applyNumberFormat="1" applyFont="1" applyFill="1" applyBorder="1" applyAlignment="1">
      <alignment horizontal="center" vertical="center" wrapText="1"/>
    </xf>
    <xf numFmtId="3" fontId="72" fillId="0" borderId="1" xfId="82" applyNumberFormat="1" applyFont="1" applyFill="1" applyBorder="1" applyAlignment="1">
      <alignment horizontal="center" vertical="center" wrapText="1"/>
    </xf>
    <xf numFmtId="0" fontId="95" fillId="4" borderId="0" xfId="0" applyFont="1" applyFill="1" applyAlignment="1">
      <alignment horizontal="center" vertical="center" wrapText="1" readingOrder="1"/>
    </xf>
    <xf numFmtId="1" fontId="94" fillId="4" borderId="0" xfId="82" applyNumberFormat="1" applyFont="1" applyFill="1" applyAlignment="1">
      <alignment horizontal="right" vertical="center"/>
    </xf>
    <xf numFmtId="1" fontId="26" fillId="0" borderId="1" xfId="82" applyNumberFormat="1" applyFont="1" applyBorder="1" applyAlignment="1">
      <alignment horizontal="right"/>
    </xf>
    <xf numFmtId="1" fontId="26" fillId="0" borderId="1" xfId="82" applyNumberFormat="1" applyFont="1" applyBorder="1" applyAlignment="1">
      <alignment horizontal="center" vertical="center"/>
    </xf>
    <xf numFmtId="0" fontId="94" fillId="0" borderId="0" xfId="0" applyFont="1" applyAlignment="1">
      <alignment horizontal="right" vertical="center" readingOrder="1"/>
    </xf>
    <xf numFmtId="0" fontId="27" fillId="0" borderId="0" xfId="0" applyFont="1" applyAlignment="1">
      <alignment horizontal="center" vertical="center" wrapText="1" readingOrder="1"/>
    </xf>
    <xf numFmtId="1" fontId="27" fillId="0" borderId="0" xfId="82" applyNumberFormat="1" applyFont="1" applyAlignment="1">
      <alignment horizontal="center" vertical="center" wrapText="1"/>
    </xf>
    <xf numFmtId="3" fontId="96" fillId="0" borderId="9" xfId="82" applyNumberFormat="1" applyFont="1" applyBorder="1" applyAlignment="1">
      <alignment horizontal="center" vertical="center" wrapText="1"/>
    </xf>
    <xf numFmtId="3" fontId="96" fillId="0" borderId="5" xfId="82" applyNumberFormat="1" applyFont="1" applyBorder="1" applyAlignment="1">
      <alignment horizontal="center" vertical="center" wrapText="1"/>
    </xf>
    <xf numFmtId="3" fontId="96" fillId="0" borderId="8" xfId="82" applyNumberFormat="1" applyFont="1" applyBorder="1" applyAlignment="1">
      <alignment horizontal="center" vertical="center" wrapText="1"/>
    </xf>
    <xf numFmtId="3" fontId="96" fillId="0" borderId="4" xfId="82" applyNumberFormat="1" applyFont="1" applyBorder="1" applyAlignment="1">
      <alignment horizontal="center" vertical="center" wrapText="1"/>
    </xf>
    <xf numFmtId="3" fontId="96" fillId="0" borderId="6" xfId="82" applyNumberFormat="1" applyFont="1" applyBorder="1" applyAlignment="1">
      <alignment horizontal="center" vertical="center" wrapText="1"/>
    </xf>
    <xf numFmtId="3" fontId="96" fillId="0" borderId="3" xfId="82" applyNumberFormat="1" applyFont="1" applyBorder="1" applyAlignment="1">
      <alignment horizontal="center" vertical="center" wrapText="1"/>
    </xf>
    <xf numFmtId="3" fontId="96" fillId="0" borderId="10" xfId="82" applyNumberFormat="1" applyFont="1" applyBorder="1" applyAlignment="1">
      <alignment horizontal="center" vertical="center" wrapText="1"/>
    </xf>
    <xf numFmtId="3" fontId="96" fillId="0" borderId="15" xfId="82" applyNumberFormat="1" applyFont="1" applyBorder="1" applyAlignment="1">
      <alignment horizontal="center" vertical="center" wrapText="1"/>
    </xf>
    <xf numFmtId="3" fontId="96" fillId="0" borderId="16" xfId="82" applyNumberFormat="1" applyFont="1" applyBorder="1" applyAlignment="1">
      <alignment horizontal="center" vertical="center" wrapText="1"/>
    </xf>
    <xf numFmtId="3" fontId="96" fillId="0" borderId="17" xfId="82" applyNumberFormat="1" applyFont="1" applyBorder="1" applyAlignment="1">
      <alignment horizontal="center" vertical="center" wrapText="1"/>
    </xf>
    <xf numFmtId="3" fontId="96" fillId="0" borderId="18" xfId="82" applyNumberFormat="1" applyFont="1" applyBorder="1" applyAlignment="1">
      <alignment horizontal="center" vertical="center" wrapText="1"/>
    </xf>
    <xf numFmtId="0" fontId="99" fillId="0" borderId="0" xfId="82" applyFont="1" applyAlignment="1">
      <alignment horizontal="left" vertical="center"/>
    </xf>
  </cellXfs>
  <cellStyles count="129">
    <cellStyle name="_x000d__x000a_JournalTemplate=C:\COMFO\CTALK\JOURSTD.TPL_x000d__x000a_LbStateAddress=3 3 0 251 1 89 2 311_x000d__x000a_LbStateJou" xfId="1"/>
    <cellStyle name="52" xfId="2"/>
    <cellStyle name="AeE­ [0]_INQUIRY ¿μ¾÷AßAø " xfId="3"/>
    <cellStyle name="AeE­_INQUIRY ¿µ¾÷AßAø " xfId="4"/>
    <cellStyle name="AÞ¸¶ [0]_INQUIRY ¿?¾÷AßAø " xfId="5"/>
    <cellStyle name="AÞ¸¶_INQUIRY ¿?¾÷AßAø " xfId="6"/>
    <cellStyle name="C?AØ_¿?¾÷CoE² " xfId="7"/>
    <cellStyle name="C￥AØ_¿μ¾÷CoE² " xfId="8"/>
    <cellStyle name="Comma" xfId="9" builtinId="3"/>
    <cellStyle name="Comma [0] 2" xfId="122"/>
    <cellStyle name="Comma 10" xfId="121"/>
    <cellStyle name="Comma 10 10" xfId="10"/>
    <cellStyle name="Comma 11" xfId="11"/>
    <cellStyle name="Comma 12" xfId="117"/>
    <cellStyle name="Comma 13" xfId="118"/>
    <cellStyle name="Comma 2" xfId="12"/>
    <cellStyle name="Comma 2 2 2" xfId="127"/>
    <cellStyle name="Comma 2 2 2 10" xfId="13"/>
    <cellStyle name="Comma 2 2 2 2" xfId="119"/>
    <cellStyle name="Comma 2 3" xfId="123"/>
    <cellStyle name="Comma 3" xfId="14"/>
    <cellStyle name="Comma 30" xfId="124"/>
    <cellStyle name="Comma 30 2" xfId="125"/>
    <cellStyle name="Comma 4" xfId="15"/>
    <cellStyle name="Comma 4 2" xfId="16"/>
    <cellStyle name="Comma 43" xfId="17"/>
    <cellStyle name="Comma 44" xfId="18"/>
    <cellStyle name="Comma 45" xfId="19"/>
    <cellStyle name="Comma 5" xfId="20"/>
    <cellStyle name="Comma 6" xfId="21"/>
    <cellStyle name="Comma 7" xfId="22"/>
    <cellStyle name="Comma 8" xfId="23"/>
    <cellStyle name="Comma 8 2" xfId="24"/>
    <cellStyle name="Comma 9 2" xfId="25"/>
    <cellStyle name="Comma 9 2 4" xfId="26"/>
    <cellStyle name="Comma 9 3" xfId="27"/>
    <cellStyle name="comma zerodec" xfId="28"/>
    <cellStyle name="Comma0" xfId="29"/>
    <cellStyle name="Currency0" xfId="30"/>
    <cellStyle name="Currency1" xfId="31"/>
    <cellStyle name="Date" xfId="32"/>
    <cellStyle name="Dollar (zero dec)" xfId="33"/>
    <cellStyle name="Fixed" xfId="34"/>
    <cellStyle name="Grey" xfId="35"/>
    <cellStyle name="Header1" xfId="36"/>
    <cellStyle name="Header2" xfId="37"/>
    <cellStyle name="HEADING1" xfId="38"/>
    <cellStyle name="HEADING2" xfId="39"/>
    <cellStyle name="Input [yellow]" xfId="40"/>
    <cellStyle name="Loai CBDT" xfId="41"/>
    <cellStyle name="Loai CT" xfId="42"/>
    <cellStyle name="Loai GD" xfId="43"/>
    <cellStyle name="Monétaire [0]_TARIFFS DB" xfId="44"/>
    <cellStyle name="Monétaire_TARIFFS DB" xfId="45"/>
    <cellStyle name="n" xfId="46"/>
    <cellStyle name="New Times Roman" xfId="47"/>
    <cellStyle name="no dec" xfId="48"/>
    <cellStyle name="Normal" xfId="0" builtinId="0"/>
    <cellStyle name="Normal - Style1" xfId="49"/>
    <cellStyle name="Normal 10" xfId="50"/>
    <cellStyle name="Normal 10 2" xfId="51"/>
    <cellStyle name="Normal 11 2 2" xfId="52"/>
    <cellStyle name="Normal 19" xfId="53"/>
    <cellStyle name="Normal 19 3" xfId="54"/>
    <cellStyle name="Normal 2" xfId="55"/>
    <cellStyle name="Normal 2 10" xfId="56"/>
    <cellStyle name="Normal 2 2" xfId="57"/>
    <cellStyle name="Normal 2 3" xfId="58"/>
    <cellStyle name="Normal 2 3 2" xfId="59"/>
    <cellStyle name="Normal 2 3_Bieu 2 TH nganh, linh vuc" xfId="60"/>
    <cellStyle name="Normal 2_Bang bieu" xfId="61"/>
    <cellStyle name="Normal 22" xfId="62"/>
    <cellStyle name="Normal 22 2" xfId="63"/>
    <cellStyle name="Normal 3" xfId="64"/>
    <cellStyle name="Normal 3 2 2 2" xfId="65"/>
    <cellStyle name="Normal 34" xfId="66"/>
    <cellStyle name="Normal 39" xfId="67"/>
    <cellStyle name="Normal 4" xfId="68"/>
    <cellStyle name="Normal 4 2" xfId="69"/>
    <cellStyle name="Normal 4_Bang bieu" xfId="70"/>
    <cellStyle name="Normal 41" xfId="71"/>
    <cellStyle name="Normal 42" xfId="72"/>
    <cellStyle name="Normal 5" xfId="73"/>
    <cellStyle name="Normal 6" xfId="74"/>
    <cellStyle name="Normal 7" xfId="75"/>
    <cellStyle name="Normal 7 2" xfId="116"/>
    <cellStyle name="Normal 8" xfId="76"/>
    <cellStyle name="Normal 8 2" xfId="77"/>
    <cellStyle name="Normal 8_Bieu 2 TH nganh, linh vuc" xfId="78"/>
    <cellStyle name="Normal 9" xfId="79"/>
    <cellStyle name="Normal 9 2" xfId="80"/>
    <cellStyle name="Normal 9_Bieu 2 TH nganh, linh vuc" xfId="81"/>
    <cellStyle name="Normal_Bieu mau (CV )" xfId="82"/>
    <cellStyle name="Normal_Bieu mau (CV ) 2" xfId="83"/>
    <cellStyle name="Normal_Book2_Biểu cân đối nguồn vốn 79 (thang 10 nam 2014)" xfId="84"/>
    <cellStyle name="Normal_Sheet1" xfId="85"/>
    <cellStyle name="Normal_Tong hop Phieng Lanh + Muong Lay" xfId="126"/>
    <cellStyle name="Percent" xfId="128" builtinId="5"/>
    <cellStyle name="Percent [2]" xfId="86"/>
    <cellStyle name="Percent 2" xfId="87"/>
    <cellStyle name="Style 1" xfId="120"/>
    <cellStyle name="Style 1 2 2 2" xfId="88"/>
    <cellStyle name="T" xfId="89"/>
    <cellStyle name="Tong so" xfId="90"/>
    <cellStyle name="tong so 1" xfId="91"/>
    <cellStyle name="th" xfId="92"/>
    <cellStyle name="viet" xfId="93"/>
    <cellStyle name="viet2" xfId="94"/>
    <cellStyle name="xuan" xfId="95"/>
    <cellStyle name=" [0.00]_ Att. 1- Cover" xfId="96"/>
    <cellStyle name="_ Att. 1- Cover" xfId="97"/>
    <cellStyle name="?_ Att. 1- Cover" xfId="98"/>
    <cellStyle name="똿뗦먛귟 [0.00]_PRODUCT DETAIL Q1" xfId="99"/>
    <cellStyle name="똿뗦먛귟_PRODUCT DETAIL Q1" xfId="100"/>
    <cellStyle name="믅됞 [0.00]_PRODUCT DETAIL Q1" xfId="101"/>
    <cellStyle name="믅됞_PRODUCT DETAIL Q1" xfId="102"/>
    <cellStyle name="백분율_95" xfId="103"/>
    <cellStyle name="뷭?_BOOKSHIP" xfId="104"/>
    <cellStyle name="콤마 [0]_1202" xfId="105"/>
    <cellStyle name="콤마_1202" xfId="106"/>
    <cellStyle name="통화 [0]_1202" xfId="107"/>
    <cellStyle name="통화_1202" xfId="108"/>
    <cellStyle name="표준_(정보부문)월별인원계획" xfId="109"/>
    <cellStyle name="一般_00Q3902REV.1" xfId="110"/>
    <cellStyle name="千分位[0]_00Q3902REV.1" xfId="111"/>
    <cellStyle name="千分位_00Q3902REV.1" xfId="112"/>
    <cellStyle name="貨幣 [0]_00Q3902REV.1" xfId="113"/>
    <cellStyle name="貨幣[0]_BRE" xfId="114"/>
    <cellStyle name="貨幣_00Q3902REV.1" xfId="11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Chung tu"/>
      <sheetName val="So cai"/>
      <sheetName val="Can doi"/>
      <sheetName val="Phat sinh"/>
      <sheetName val="T12"/>
      <sheetName val="T11"/>
      <sheetName val="pt0-1"/>
      <sheetName val="kp0-1"/>
      <sheetName val="0-1"/>
      <sheetName val="pt2-3"/>
      <sheetName val="thkp2-3"/>
      <sheetName val="2-3"/>
      <sheetName val="cl1-2"/>
      <sheetName val="thkp1-2"/>
      <sheetName val="clvl1-2"/>
      <sheetName val="1-2"/>
      <sheetName val="\MGT-DRT\MGT-IMPR\MGT-SC@\BA039"/>
      <sheetName val="Cong hoþ"/>
      <sheetName val="T_x0003__x0000_ong dip nhan danh hieu AHL§"/>
      <sheetName val="CT 03"/>
      <sheetName val="TH 03"/>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luong thang 10"/>
      <sheetName val="tong hop thang 10"/>
      <sheetName val="loung11"/>
      <sheetName val="TH 11"/>
      <sheetName val="T122"/>
      <sheetName val="T121"/>
      <sheetName val="px khai thac 2"/>
      <sheetName val="dao lo so 2"/>
      <sheetName val="luong vp thang 10"/>
      <sheetName val="26+960-27+050.9"/>
      <sheetName val="\N\MGT-DRT\MGT-IMPR\MGT-SC@\BA0"/>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_x0018_"/>
      <sheetName val="TD-"/>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refreshError="1"/>
      <sheetData sheetId="669"/>
      <sheetData sheetId="670"/>
      <sheetData sheetId="671"/>
      <sheetData sheetId="672"/>
      <sheetData sheetId="673"/>
      <sheetData sheetId="674" refreshError="1"/>
      <sheetData sheetId="675" refreshError="1"/>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refreshError="1"/>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sheetData sheetId="712"/>
      <sheetData sheetId="713"/>
      <sheetData sheetId="714"/>
      <sheetData sheetId="715"/>
      <sheetData sheetId="716"/>
      <sheetData sheetId="717"/>
      <sheetData sheetId="718"/>
      <sheetData sheetId="719"/>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refreshError="1"/>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sheetData sheetId="1270"/>
      <sheetData sheetId="1271"/>
      <sheetData sheetId="1272"/>
      <sheetData sheetId="1273" refreshError="1"/>
      <sheetData sheetId="1274"/>
      <sheetData sheetId="1275"/>
      <sheetData sheetId="1276"/>
      <sheetData sheetId="1277"/>
      <sheetData sheetId="1278"/>
      <sheetData sheetId="1279"/>
      <sheetData sheetId="1280"/>
      <sheetData sheetId="128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sheetData sheetId="1333"/>
      <sheetData sheetId="1334" refreshError="1"/>
      <sheetData sheetId="1335"/>
      <sheetData sheetId="1336"/>
      <sheetData sheetId="1337"/>
      <sheetData sheetId="1338"/>
      <sheetData sheetId="1339"/>
      <sheetData sheetId="1340" refreshError="1"/>
      <sheetData sheetId="1341" refreshError="1"/>
      <sheetData sheetId="1342" refreshError="1"/>
      <sheetData sheetId="1343"/>
      <sheetData sheetId="1344"/>
      <sheetData sheetId="1345" refreshError="1"/>
      <sheetData sheetId="1346" refreshError="1"/>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sheetData sheetId="149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F14" sqref="F14"/>
    </sheetView>
  </sheetViews>
  <sheetFormatPr defaultColWidth="9.125" defaultRowHeight="18.75"/>
  <cols>
    <col min="1" max="16384" width="9.125" style="154"/>
  </cols>
  <sheetData>
    <row r="1" spans="1:14" ht="7.5" customHeight="1"/>
    <row r="2" spans="1:14">
      <c r="A2" s="832" t="s">
        <v>342</v>
      </c>
      <c r="B2" s="832"/>
      <c r="C2" s="832"/>
      <c r="D2" s="832"/>
      <c r="E2" s="832"/>
      <c r="F2" s="832"/>
      <c r="G2" s="832"/>
      <c r="H2" s="832"/>
      <c r="I2" s="832"/>
      <c r="J2" s="832"/>
      <c r="K2" s="832"/>
      <c r="L2" s="832"/>
      <c r="M2" s="832"/>
      <c r="N2" s="832"/>
    </row>
    <row r="3" spans="1:14">
      <c r="A3" s="833" t="s">
        <v>447</v>
      </c>
      <c r="B3" s="833"/>
      <c r="C3" s="833"/>
      <c r="D3" s="833"/>
      <c r="E3" s="833"/>
      <c r="F3" s="833"/>
      <c r="G3" s="833"/>
      <c r="H3" s="833"/>
      <c r="I3" s="833"/>
      <c r="J3" s="833"/>
      <c r="K3" s="833"/>
      <c r="L3" s="833"/>
      <c r="M3" s="833"/>
      <c r="N3" s="833"/>
    </row>
    <row r="4" spans="1:14" ht="11.25" customHeight="1"/>
  </sheetData>
  <mergeCells count="2">
    <mergeCell ref="A2:N2"/>
    <mergeCell ref="A3:N3"/>
  </mergeCells>
  <printOptions horizontalCentered="1" verticalCentered="1"/>
  <pageMargins left="0.70866141732283472" right="0.70866141732283472" top="0.53" bottom="1.37"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4"/>
  <sheetViews>
    <sheetView zoomScaleSheetLayoutView="70" workbookViewId="0">
      <selection activeCell="B53" sqref="B53"/>
    </sheetView>
  </sheetViews>
  <sheetFormatPr defaultColWidth="9.125" defaultRowHeight="18.75"/>
  <cols>
    <col min="1" max="1" width="6.25" style="81" customWidth="1"/>
    <col min="2" max="2" width="29.125" style="82" customWidth="1"/>
    <col min="3" max="3" width="10.25" style="82" customWidth="1"/>
    <col min="4" max="4" width="12.375" style="83" customWidth="1"/>
    <col min="5" max="5" width="12" style="84" customWidth="1"/>
    <col min="6" max="6" width="11" style="84" customWidth="1"/>
    <col min="7" max="7" width="9.375" style="84" customWidth="1"/>
    <col min="8" max="8" width="7.875" style="84" customWidth="1"/>
    <col min="9" max="9" width="13.25" style="84" customWidth="1"/>
    <col min="10" max="10" width="10.625" style="84" customWidth="1"/>
    <col min="11" max="11" width="9.25" style="84" customWidth="1"/>
    <col min="12" max="12" width="8.25" style="84" customWidth="1"/>
    <col min="13" max="13" width="13.25" style="84" customWidth="1"/>
    <col min="14" max="14" width="11.375" style="84" customWidth="1"/>
    <col min="15" max="15" width="10" style="84" customWidth="1"/>
    <col min="16" max="16" width="9.375" style="84" hidden="1" customWidth="1"/>
    <col min="17" max="17" width="10.375" style="84" hidden="1" customWidth="1"/>
    <col min="18" max="18" width="9.75" style="84" hidden="1" customWidth="1"/>
    <col min="19" max="16384" width="9.125" style="61"/>
  </cols>
  <sheetData>
    <row r="1" spans="1:18" s="42" customFormat="1" ht="32.25" customHeight="1">
      <c r="A1" s="923" t="s">
        <v>437</v>
      </c>
      <c r="B1" s="923"/>
      <c r="C1" s="923"/>
      <c r="D1" s="923"/>
      <c r="E1" s="923"/>
      <c r="F1" s="923"/>
      <c r="G1" s="923"/>
      <c r="H1" s="3"/>
      <c r="I1" s="3" t="s">
        <v>0</v>
      </c>
      <c r="J1" s="4"/>
      <c r="K1" s="4"/>
      <c r="L1" s="4"/>
      <c r="M1" s="4"/>
      <c r="N1" s="4"/>
      <c r="O1" s="271"/>
      <c r="P1" s="43"/>
      <c r="Q1" s="43"/>
      <c r="R1" s="43"/>
    </row>
    <row r="2" spans="1:18" s="42" customFormat="1" ht="37.5" customHeight="1">
      <c r="A2" s="866" t="s">
        <v>447</v>
      </c>
      <c r="B2" s="866"/>
      <c r="C2" s="866"/>
      <c r="D2" s="866"/>
      <c r="E2" s="866"/>
      <c r="F2" s="866"/>
      <c r="G2" s="866"/>
      <c r="H2" s="6"/>
      <c r="I2" s="6" t="s">
        <v>2</v>
      </c>
      <c r="J2" s="7"/>
      <c r="K2" s="7"/>
      <c r="L2" s="7"/>
      <c r="M2" s="7"/>
      <c r="N2" s="7"/>
      <c r="O2" s="7"/>
      <c r="P2" s="43"/>
      <c r="Q2" s="43"/>
      <c r="R2" s="43"/>
    </row>
    <row r="3" spans="1:18" s="42" customFormat="1" ht="28.15" customHeight="1">
      <c r="A3" s="924" t="s">
        <v>3</v>
      </c>
      <c r="B3" s="924"/>
      <c r="C3" s="924"/>
      <c r="D3" s="924"/>
      <c r="E3" s="924"/>
      <c r="F3" s="924"/>
      <c r="G3" s="924"/>
      <c r="H3" s="924"/>
      <c r="I3" s="924"/>
      <c r="J3" s="924"/>
      <c r="K3" s="924"/>
      <c r="L3" s="924"/>
      <c r="M3" s="924"/>
      <c r="N3" s="924"/>
      <c r="O3" s="924"/>
      <c r="P3" s="43"/>
      <c r="Q3" s="43"/>
      <c r="R3" s="43"/>
    </row>
    <row r="4" spans="1:18" s="45" customFormat="1" ht="28.15" customHeight="1">
      <c r="A4" s="923" t="s">
        <v>416</v>
      </c>
      <c r="B4" s="923"/>
      <c r="C4" s="923"/>
      <c r="D4" s="923"/>
      <c r="E4" s="923"/>
      <c r="F4" s="923"/>
      <c r="G4" s="923"/>
      <c r="H4" s="923"/>
      <c r="I4" s="923"/>
      <c r="J4" s="923"/>
      <c r="K4" s="923"/>
      <c r="L4" s="923"/>
      <c r="M4" s="923"/>
      <c r="N4" s="923"/>
      <c r="O4" s="923"/>
      <c r="P4" s="44"/>
      <c r="Q4" s="44"/>
      <c r="R4" s="44"/>
    </row>
    <row r="5" spans="1:18" s="47" customFormat="1" ht="24.6" customHeight="1">
      <c r="A5" s="925" t="s">
        <v>4</v>
      </c>
      <c r="B5" s="925"/>
      <c r="C5" s="925"/>
      <c r="D5" s="925"/>
      <c r="E5" s="925"/>
      <c r="F5" s="925"/>
      <c r="G5" s="925"/>
      <c r="H5" s="925"/>
      <c r="I5" s="925"/>
      <c r="J5" s="925"/>
      <c r="K5" s="925"/>
      <c r="L5" s="925"/>
      <c r="M5" s="925"/>
      <c r="N5" s="925"/>
      <c r="O5" s="925"/>
      <c r="P5" s="46"/>
      <c r="Q5" s="46"/>
      <c r="R5" s="46"/>
    </row>
    <row r="6" spans="1:18" s="47" customFormat="1" ht="30" customHeight="1">
      <c r="A6" s="918" t="s">
        <v>5</v>
      </c>
      <c r="B6" s="918" t="s">
        <v>86</v>
      </c>
      <c r="C6" s="919" t="s">
        <v>341</v>
      </c>
      <c r="D6" s="916" t="s">
        <v>118</v>
      </c>
      <c r="E6" s="916"/>
      <c r="F6" s="916"/>
      <c r="G6" s="917" t="s">
        <v>389</v>
      </c>
      <c r="H6" s="917"/>
      <c r="I6" s="917"/>
      <c r="J6" s="917"/>
      <c r="K6" s="917"/>
      <c r="L6" s="917"/>
      <c r="M6" s="917"/>
      <c r="N6" s="917"/>
      <c r="O6" s="918" t="s">
        <v>9</v>
      </c>
      <c r="P6" s="48"/>
      <c r="Q6" s="48"/>
      <c r="R6" s="48"/>
    </row>
    <row r="7" spans="1:18" s="49" customFormat="1" ht="57" customHeight="1">
      <c r="A7" s="918"/>
      <c r="B7" s="918"/>
      <c r="C7" s="920"/>
      <c r="D7" s="916"/>
      <c r="E7" s="916"/>
      <c r="F7" s="916"/>
      <c r="G7" s="849" t="s">
        <v>405</v>
      </c>
      <c r="H7" s="849"/>
      <c r="I7" s="849"/>
      <c r="J7" s="849"/>
      <c r="K7" s="849" t="s">
        <v>406</v>
      </c>
      <c r="L7" s="849"/>
      <c r="M7" s="849"/>
      <c r="N7" s="849"/>
      <c r="O7" s="918"/>
    </row>
    <row r="8" spans="1:18" s="49" customFormat="1" ht="27.6" customHeight="1">
      <c r="A8" s="918"/>
      <c r="B8" s="918"/>
      <c r="C8" s="920"/>
      <c r="D8" s="916" t="s">
        <v>91</v>
      </c>
      <c r="E8" s="916" t="s">
        <v>92</v>
      </c>
      <c r="F8" s="916"/>
      <c r="G8" s="916" t="s">
        <v>93</v>
      </c>
      <c r="H8" s="916" t="s">
        <v>328</v>
      </c>
      <c r="I8" s="916"/>
      <c r="J8" s="916"/>
      <c r="K8" s="916" t="s">
        <v>93</v>
      </c>
      <c r="L8" s="916" t="s">
        <v>328</v>
      </c>
      <c r="M8" s="916"/>
      <c r="N8" s="916"/>
      <c r="O8" s="918"/>
    </row>
    <row r="9" spans="1:18" s="49" customFormat="1" ht="27" customHeight="1">
      <c r="A9" s="918"/>
      <c r="B9" s="918"/>
      <c r="C9" s="920"/>
      <c r="D9" s="916"/>
      <c r="E9" s="916" t="s">
        <v>93</v>
      </c>
      <c r="F9" s="916" t="s">
        <v>327</v>
      </c>
      <c r="G9" s="916"/>
      <c r="H9" s="916" t="s">
        <v>12</v>
      </c>
      <c r="I9" s="922" t="s">
        <v>94</v>
      </c>
      <c r="J9" s="922"/>
      <c r="K9" s="916"/>
      <c r="L9" s="916" t="s">
        <v>12</v>
      </c>
      <c r="M9" s="922" t="s">
        <v>94</v>
      </c>
      <c r="N9" s="922"/>
      <c r="O9" s="918"/>
    </row>
    <row r="10" spans="1:18" s="49" customFormat="1" ht="30" customHeight="1">
      <c r="A10" s="918"/>
      <c r="B10" s="918"/>
      <c r="C10" s="920"/>
      <c r="D10" s="916"/>
      <c r="E10" s="916"/>
      <c r="F10" s="916"/>
      <c r="G10" s="916"/>
      <c r="H10" s="916"/>
      <c r="I10" s="922" t="s">
        <v>329</v>
      </c>
      <c r="J10" s="922" t="s">
        <v>390</v>
      </c>
      <c r="K10" s="916"/>
      <c r="L10" s="916"/>
      <c r="M10" s="922" t="s">
        <v>329</v>
      </c>
      <c r="N10" s="922" t="s">
        <v>390</v>
      </c>
      <c r="O10" s="918"/>
    </row>
    <row r="11" spans="1:18" s="49" customFormat="1" ht="16.899999999999999" customHeight="1">
      <c r="A11" s="918"/>
      <c r="B11" s="918"/>
      <c r="C11" s="920"/>
      <c r="D11" s="916"/>
      <c r="E11" s="916"/>
      <c r="F11" s="916"/>
      <c r="G11" s="916"/>
      <c r="H11" s="916"/>
      <c r="I11" s="922"/>
      <c r="J11" s="922"/>
      <c r="K11" s="916"/>
      <c r="L11" s="916"/>
      <c r="M11" s="922"/>
      <c r="N11" s="922"/>
      <c r="O11" s="918"/>
    </row>
    <row r="12" spans="1:18" s="49" customFormat="1" ht="14.65" customHeight="1">
      <c r="A12" s="918"/>
      <c r="B12" s="918"/>
      <c r="C12" s="921"/>
      <c r="D12" s="916"/>
      <c r="E12" s="916"/>
      <c r="F12" s="916"/>
      <c r="G12" s="916"/>
      <c r="H12" s="916"/>
      <c r="I12" s="922"/>
      <c r="J12" s="922"/>
      <c r="K12" s="916"/>
      <c r="L12" s="916"/>
      <c r="M12" s="922"/>
      <c r="N12" s="922"/>
      <c r="O12" s="918"/>
    </row>
    <row r="13" spans="1:18" s="51" customFormat="1" ht="23.65" customHeight="1">
      <c r="A13" s="50">
        <v>1</v>
      </c>
      <c r="B13" s="50">
        <v>2</v>
      </c>
      <c r="C13" s="50">
        <v>3</v>
      </c>
      <c r="D13" s="50">
        <v>4</v>
      </c>
      <c r="E13" s="50">
        <v>5</v>
      </c>
      <c r="F13" s="50">
        <v>6</v>
      </c>
      <c r="G13" s="50">
        <v>7</v>
      </c>
      <c r="H13" s="50">
        <v>8</v>
      </c>
      <c r="I13" s="50">
        <v>9</v>
      </c>
      <c r="J13" s="50">
        <v>10</v>
      </c>
      <c r="K13" s="50">
        <v>11</v>
      </c>
      <c r="L13" s="50">
        <v>12</v>
      </c>
      <c r="M13" s="50">
        <v>13</v>
      </c>
      <c r="N13" s="50">
        <v>14</v>
      </c>
      <c r="O13" s="50">
        <v>15</v>
      </c>
      <c r="P13" s="50">
        <v>26</v>
      </c>
      <c r="Q13" s="50">
        <v>27</v>
      </c>
      <c r="R13" s="50">
        <v>28</v>
      </c>
    </row>
    <row r="14" spans="1:18" s="51" customFormat="1" ht="29.25" customHeight="1">
      <c r="A14" s="50"/>
      <c r="B14" s="52" t="s">
        <v>17</v>
      </c>
      <c r="C14" s="52"/>
      <c r="D14" s="50"/>
      <c r="E14" s="50"/>
      <c r="F14" s="50"/>
      <c r="G14" s="50"/>
      <c r="H14" s="50"/>
      <c r="I14" s="50"/>
      <c r="J14" s="50"/>
      <c r="K14" s="50"/>
      <c r="L14" s="50"/>
      <c r="M14" s="50"/>
      <c r="N14" s="50"/>
      <c r="O14" s="50"/>
      <c r="P14" s="50"/>
      <c r="Q14" s="50"/>
      <c r="R14" s="50"/>
    </row>
    <row r="15" spans="1:18" s="51" customFormat="1" ht="37.5" customHeight="1">
      <c r="A15" s="97" t="s">
        <v>95</v>
      </c>
      <c r="B15" s="54" t="s">
        <v>432</v>
      </c>
      <c r="C15" s="54"/>
      <c r="D15" s="50"/>
      <c r="E15" s="50"/>
      <c r="F15" s="50"/>
      <c r="G15" s="50"/>
      <c r="H15" s="50"/>
      <c r="I15" s="50"/>
      <c r="J15" s="50"/>
      <c r="K15" s="50"/>
      <c r="L15" s="50"/>
      <c r="M15" s="50"/>
      <c r="N15" s="50"/>
      <c r="O15" s="50"/>
      <c r="P15" s="50"/>
      <c r="Q15" s="50"/>
      <c r="R15" s="50"/>
    </row>
    <row r="16" spans="1:18" s="51" customFormat="1" ht="36" customHeight="1">
      <c r="A16" s="251" t="s">
        <v>46</v>
      </c>
      <c r="B16" s="150" t="s">
        <v>271</v>
      </c>
      <c r="C16" s="150"/>
      <c r="D16" s="50"/>
      <c r="E16" s="50"/>
      <c r="F16" s="50"/>
      <c r="G16" s="50"/>
      <c r="H16" s="50"/>
      <c r="I16" s="50"/>
      <c r="J16" s="50"/>
      <c r="K16" s="50"/>
      <c r="L16" s="50"/>
      <c r="M16" s="50"/>
      <c r="N16" s="50"/>
      <c r="O16" s="50"/>
      <c r="P16" s="50"/>
      <c r="Q16" s="50"/>
      <c r="R16" s="50"/>
    </row>
    <row r="17" spans="1:18" s="51" customFormat="1" ht="35.65" customHeight="1">
      <c r="A17" s="72" t="s">
        <v>97</v>
      </c>
      <c r="B17" s="73" t="s">
        <v>98</v>
      </c>
      <c r="C17" s="73"/>
      <c r="D17" s="50"/>
      <c r="E17" s="50"/>
      <c r="F17" s="50"/>
      <c r="G17" s="50"/>
      <c r="H17" s="50"/>
      <c r="I17" s="50"/>
      <c r="J17" s="50"/>
      <c r="K17" s="50"/>
      <c r="L17" s="50"/>
      <c r="M17" s="50"/>
      <c r="N17" s="50"/>
      <c r="O17" s="50"/>
      <c r="P17" s="50"/>
      <c r="Q17" s="50"/>
      <c r="R17" s="50"/>
    </row>
    <row r="18" spans="1:18" s="51" customFormat="1" ht="35.65" customHeight="1">
      <c r="A18" s="80" t="s">
        <v>99</v>
      </c>
      <c r="B18" s="100" t="s">
        <v>100</v>
      </c>
      <c r="C18" s="100"/>
      <c r="D18" s="50"/>
      <c r="E18" s="50"/>
      <c r="F18" s="50"/>
      <c r="G18" s="50"/>
      <c r="H18" s="50"/>
      <c r="I18" s="50"/>
      <c r="J18" s="50"/>
      <c r="K18" s="50"/>
      <c r="L18" s="50"/>
      <c r="M18" s="50"/>
      <c r="N18" s="50"/>
      <c r="O18" s="50"/>
      <c r="P18" s="50"/>
      <c r="Q18" s="50"/>
      <c r="R18" s="50"/>
    </row>
    <row r="19" spans="1:18" s="51" customFormat="1" ht="39.4" customHeight="1">
      <c r="A19" s="251" t="s">
        <v>48</v>
      </c>
      <c r="B19" s="150" t="s">
        <v>272</v>
      </c>
      <c r="C19" s="150"/>
      <c r="D19" s="50"/>
      <c r="E19" s="50"/>
      <c r="F19" s="50"/>
      <c r="G19" s="50"/>
      <c r="H19" s="50"/>
      <c r="I19" s="50"/>
      <c r="J19" s="50"/>
      <c r="K19" s="50"/>
      <c r="L19" s="50"/>
      <c r="M19" s="50"/>
      <c r="N19" s="50"/>
      <c r="O19" s="50"/>
      <c r="P19" s="50"/>
      <c r="Q19" s="50"/>
      <c r="R19" s="50"/>
    </row>
    <row r="20" spans="1:18" s="66" customFormat="1" ht="106.5" customHeight="1">
      <c r="A20" s="62" t="s">
        <v>346</v>
      </c>
      <c r="B20" s="63" t="s">
        <v>429</v>
      </c>
      <c r="C20" s="63"/>
      <c r="D20" s="64"/>
      <c r="E20" s="65"/>
      <c r="F20" s="65"/>
      <c r="G20" s="65"/>
      <c r="H20" s="65"/>
      <c r="I20" s="65"/>
      <c r="J20" s="65"/>
      <c r="K20" s="65"/>
      <c r="L20" s="65"/>
      <c r="M20" s="65"/>
      <c r="N20" s="65"/>
      <c r="O20" s="65"/>
      <c r="P20" s="65"/>
      <c r="Q20" s="65"/>
      <c r="R20" s="65"/>
    </row>
    <row r="21" spans="1:18" s="66" customFormat="1" ht="77.650000000000006" customHeight="1">
      <c r="A21" s="62" t="s">
        <v>19</v>
      </c>
      <c r="B21" s="63" t="s">
        <v>428</v>
      </c>
      <c r="C21" s="63"/>
      <c r="D21" s="64"/>
      <c r="E21" s="65"/>
      <c r="F21" s="65"/>
      <c r="G21" s="65"/>
      <c r="H21" s="65"/>
      <c r="I21" s="65"/>
      <c r="J21" s="65"/>
      <c r="K21" s="65"/>
      <c r="L21" s="65"/>
      <c r="M21" s="65"/>
      <c r="N21" s="65"/>
      <c r="O21" s="65"/>
      <c r="P21" s="65"/>
      <c r="Q21" s="65"/>
      <c r="R21" s="65"/>
    </row>
    <row r="22" spans="1:18" s="51" customFormat="1" ht="35.65" customHeight="1">
      <c r="A22" s="72" t="s">
        <v>97</v>
      </c>
      <c r="B22" s="73" t="s">
        <v>98</v>
      </c>
      <c r="C22" s="73"/>
      <c r="D22" s="50"/>
      <c r="E22" s="50"/>
      <c r="F22" s="50"/>
      <c r="G22" s="50"/>
      <c r="H22" s="50"/>
      <c r="I22" s="50"/>
      <c r="J22" s="50"/>
      <c r="K22" s="50"/>
      <c r="L22" s="50"/>
      <c r="M22" s="50"/>
      <c r="N22" s="50"/>
      <c r="O22" s="50"/>
      <c r="P22" s="50"/>
      <c r="Q22" s="50"/>
      <c r="R22" s="50"/>
    </row>
    <row r="23" spans="1:18" s="51" customFormat="1" ht="35.65" customHeight="1">
      <c r="A23" s="80" t="s">
        <v>99</v>
      </c>
      <c r="B23" s="100" t="s">
        <v>100</v>
      </c>
      <c r="C23" s="100"/>
      <c r="D23" s="50"/>
      <c r="E23" s="50"/>
      <c r="F23" s="50"/>
      <c r="G23" s="50"/>
      <c r="H23" s="50"/>
      <c r="I23" s="50"/>
      <c r="J23" s="50"/>
      <c r="K23" s="50"/>
      <c r="L23" s="50"/>
      <c r="M23" s="50"/>
      <c r="N23" s="50"/>
      <c r="O23" s="50"/>
      <c r="P23" s="50"/>
      <c r="Q23" s="50"/>
      <c r="R23" s="50"/>
    </row>
    <row r="24" spans="1:18" s="76" customFormat="1" ht="60" customHeight="1">
      <c r="A24" s="62" t="s">
        <v>24</v>
      </c>
      <c r="B24" s="63" t="s">
        <v>395</v>
      </c>
      <c r="C24" s="63"/>
      <c r="D24" s="74"/>
      <c r="E24" s="75"/>
      <c r="F24" s="75"/>
      <c r="G24" s="75"/>
      <c r="H24" s="75"/>
      <c r="I24" s="75"/>
      <c r="J24" s="75"/>
      <c r="K24" s="75"/>
      <c r="L24" s="75"/>
      <c r="M24" s="75"/>
      <c r="N24" s="75"/>
      <c r="O24" s="75"/>
      <c r="P24" s="75"/>
      <c r="Q24" s="75"/>
      <c r="R24" s="75"/>
    </row>
    <row r="25" spans="1:18" s="76" customFormat="1" ht="103.9" customHeight="1">
      <c r="A25" s="62"/>
      <c r="B25" s="77" t="s">
        <v>396</v>
      </c>
      <c r="C25" s="77"/>
      <c r="D25" s="74"/>
      <c r="E25" s="75"/>
      <c r="F25" s="75"/>
      <c r="G25" s="75"/>
      <c r="H25" s="75"/>
      <c r="I25" s="75"/>
      <c r="J25" s="75"/>
      <c r="K25" s="75"/>
      <c r="L25" s="75"/>
      <c r="M25" s="75"/>
      <c r="N25" s="75"/>
      <c r="O25" s="75"/>
      <c r="P25" s="75"/>
      <c r="Q25" s="75"/>
      <c r="R25" s="75"/>
    </row>
    <row r="26" spans="1:18" s="51" customFormat="1" ht="35.65" customHeight="1">
      <c r="A26" s="72" t="s">
        <v>97</v>
      </c>
      <c r="B26" s="73" t="s">
        <v>98</v>
      </c>
      <c r="C26" s="73"/>
      <c r="D26" s="50"/>
      <c r="E26" s="50"/>
      <c r="F26" s="50"/>
      <c r="G26" s="50"/>
      <c r="H26" s="50"/>
      <c r="I26" s="50"/>
      <c r="J26" s="50"/>
      <c r="K26" s="50"/>
      <c r="L26" s="50"/>
      <c r="M26" s="50"/>
      <c r="N26" s="50"/>
      <c r="O26" s="50"/>
      <c r="P26" s="50"/>
      <c r="Q26" s="50"/>
      <c r="R26" s="50"/>
    </row>
    <row r="27" spans="1:18" s="51" customFormat="1" ht="35.65" customHeight="1">
      <c r="A27" s="80" t="s">
        <v>99</v>
      </c>
      <c r="B27" s="100" t="s">
        <v>100</v>
      </c>
      <c r="C27" s="100"/>
      <c r="D27" s="50"/>
      <c r="E27" s="50"/>
      <c r="F27" s="50"/>
      <c r="G27" s="50"/>
      <c r="H27" s="50"/>
      <c r="I27" s="50"/>
      <c r="J27" s="50"/>
      <c r="K27" s="50"/>
      <c r="L27" s="50"/>
      <c r="M27" s="50"/>
      <c r="N27" s="50"/>
      <c r="O27" s="50"/>
      <c r="P27" s="50"/>
      <c r="Q27" s="50"/>
      <c r="R27" s="50"/>
    </row>
    <row r="28" spans="1:18" s="76" customFormat="1" ht="57.75" customHeight="1">
      <c r="A28" s="62"/>
      <c r="B28" s="77" t="s">
        <v>410</v>
      </c>
      <c r="C28" s="77"/>
      <c r="D28" s="74"/>
      <c r="E28" s="75"/>
      <c r="F28" s="75"/>
      <c r="G28" s="75"/>
      <c r="H28" s="75"/>
      <c r="I28" s="75"/>
      <c r="J28" s="75"/>
      <c r="K28" s="75"/>
      <c r="L28" s="75"/>
      <c r="M28" s="75"/>
      <c r="N28" s="75"/>
      <c r="O28" s="75"/>
      <c r="P28" s="75"/>
      <c r="Q28" s="75"/>
      <c r="R28" s="75"/>
    </row>
    <row r="29" spans="1:18" s="51" customFormat="1" ht="35.65" customHeight="1">
      <c r="A29" s="72" t="s">
        <v>97</v>
      </c>
      <c r="B29" s="73" t="s">
        <v>98</v>
      </c>
      <c r="C29" s="73"/>
      <c r="D29" s="50"/>
      <c r="E29" s="50"/>
      <c r="F29" s="50"/>
      <c r="G29" s="50"/>
      <c r="H29" s="50"/>
      <c r="I29" s="50"/>
      <c r="J29" s="50"/>
      <c r="K29" s="50"/>
      <c r="L29" s="50"/>
      <c r="M29" s="50"/>
      <c r="N29" s="50"/>
      <c r="O29" s="50"/>
      <c r="P29" s="50"/>
      <c r="Q29" s="50"/>
      <c r="R29" s="50"/>
    </row>
    <row r="30" spans="1:18" s="51" customFormat="1" ht="35.65" customHeight="1">
      <c r="A30" s="80" t="s">
        <v>99</v>
      </c>
      <c r="B30" s="100" t="s">
        <v>100</v>
      </c>
      <c r="C30" s="100"/>
      <c r="D30" s="50"/>
      <c r="E30" s="50"/>
      <c r="F30" s="50"/>
      <c r="G30" s="50"/>
      <c r="H30" s="50"/>
      <c r="I30" s="50"/>
      <c r="J30" s="50"/>
      <c r="K30" s="50"/>
      <c r="L30" s="50"/>
      <c r="M30" s="50"/>
      <c r="N30" s="50"/>
      <c r="O30" s="50"/>
      <c r="P30" s="50"/>
      <c r="Q30" s="50"/>
      <c r="R30" s="50"/>
    </row>
    <row r="31" spans="1:18" s="66" customFormat="1" ht="114.75" customHeight="1">
      <c r="A31" s="62" t="s">
        <v>430</v>
      </c>
      <c r="B31" s="77" t="s">
        <v>431</v>
      </c>
      <c r="C31" s="77"/>
      <c r="D31" s="64"/>
      <c r="E31" s="65"/>
      <c r="F31" s="65"/>
      <c r="G31" s="65"/>
      <c r="H31" s="65"/>
      <c r="I31" s="65"/>
      <c r="J31" s="65"/>
      <c r="K31" s="65"/>
      <c r="L31" s="65"/>
      <c r="M31" s="65"/>
      <c r="N31" s="65"/>
      <c r="O31" s="65"/>
      <c r="P31" s="65"/>
      <c r="Q31" s="65"/>
      <c r="R31" s="65"/>
    </row>
    <row r="32" spans="1:18" s="66" customFormat="1" ht="85.15" customHeight="1">
      <c r="A32" s="62"/>
      <c r="B32" s="77" t="s">
        <v>106</v>
      </c>
      <c r="C32" s="77"/>
      <c r="D32" s="64"/>
      <c r="E32" s="65"/>
      <c r="F32" s="65"/>
      <c r="G32" s="65"/>
      <c r="H32" s="65"/>
      <c r="I32" s="65"/>
      <c r="J32" s="65"/>
      <c r="K32" s="65"/>
      <c r="L32" s="65"/>
      <c r="M32" s="65"/>
      <c r="N32" s="65"/>
      <c r="O32" s="65"/>
      <c r="P32" s="65"/>
      <c r="Q32" s="65"/>
      <c r="R32" s="65"/>
    </row>
    <row r="33" spans="1:18" s="51" customFormat="1" ht="35.65" customHeight="1">
      <c r="A33" s="72" t="s">
        <v>97</v>
      </c>
      <c r="B33" s="73" t="s">
        <v>98</v>
      </c>
      <c r="C33" s="73"/>
      <c r="D33" s="50"/>
      <c r="E33" s="50"/>
      <c r="F33" s="50"/>
      <c r="G33" s="50"/>
      <c r="H33" s="50"/>
      <c r="I33" s="50"/>
      <c r="J33" s="50"/>
      <c r="K33" s="50"/>
      <c r="L33" s="50"/>
      <c r="M33" s="50"/>
      <c r="N33" s="50"/>
      <c r="O33" s="50"/>
      <c r="P33" s="50"/>
      <c r="Q33" s="50"/>
      <c r="R33" s="50"/>
    </row>
    <row r="34" spans="1:18" s="51" customFormat="1" ht="35.65" customHeight="1">
      <c r="A34" s="80" t="s">
        <v>99</v>
      </c>
      <c r="B34" s="100" t="s">
        <v>100</v>
      </c>
      <c r="C34" s="100"/>
      <c r="D34" s="50"/>
      <c r="E34" s="50"/>
      <c r="F34" s="50"/>
      <c r="G34" s="50"/>
      <c r="H34" s="50"/>
      <c r="I34" s="50"/>
      <c r="J34" s="50"/>
      <c r="K34" s="50"/>
      <c r="L34" s="50"/>
      <c r="M34" s="50"/>
      <c r="N34" s="50"/>
      <c r="O34" s="50"/>
      <c r="P34" s="50"/>
      <c r="Q34" s="50"/>
      <c r="R34" s="50"/>
    </row>
    <row r="35" spans="1:18" s="66" customFormat="1" ht="45.75" customHeight="1">
      <c r="A35" s="62"/>
      <c r="B35" s="77" t="s">
        <v>108</v>
      </c>
      <c r="C35" s="77"/>
      <c r="D35" s="64"/>
      <c r="E35" s="65"/>
      <c r="F35" s="65"/>
      <c r="G35" s="65"/>
      <c r="H35" s="65"/>
      <c r="I35" s="65"/>
      <c r="J35" s="65"/>
      <c r="K35" s="65"/>
      <c r="L35" s="65"/>
      <c r="M35" s="65"/>
      <c r="N35" s="65"/>
      <c r="O35" s="65"/>
      <c r="P35" s="65"/>
      <c r="Q35" s="65"/>
      <c r="R35" s="65"/>
    </row>
    <row r="36" spans="1:18" s="51" customFormat="1" ht="35.65" customHeight="1">
      <c r="A36" s="72" t="s">
        <v>97</v>
      </c>
      <c r="B36" s="73" t="s">
        <v>98</v>
      </c>
      <c r="C36" s="73"/>
      <c r="D36" s="50"/>
      <c r="E36" s="50"/>
      <c r="F36" s="50"/>
      <c r="G36" s="50"/>
      <c r="H36" s="50"/>
      <c r="I36" s="50"/>
      <c r="J36" s="50"/>
      <c r="K36" s="50"/>
      <c r="L36" s="50"/>
      <c r="M36" s="50"/>
      <c r="N36" s="50"/>
      <c r="O36" s="50"/>
      <c r="P36" s="50"/>
      <c r="Q36" s="50"/>
      <c r="R36" s="50"/>
    </row>
    <row r="37" spans="1:18" s="51" customFormat="1" ht="35.65" customHeight="1">
      <c r="A37" s="80" t="s">
        <v>99</v>
      </c>
      <c r="B37" s="100" t="s">
        <v>100</v>
      </c>
      <c r="C37" s="100"/>
      <c r="D37" s="50"/>
      <c r="E37" s="50"/>
      <c r="F37" s="50"/>
      <c r="G37" s="50"/>
      <c r="H37" s="50"/>
      <c r="I37" s="50"/>
      <c r="J37" s="50"/>
      <c r="K37" s="50"/>
      <c r="L37" s="50"/>
      <c r="M37" s="50"/>
      <c r="N37" s="50"/>
      <c r="O37" s="50"/>
      <c r="P37" s="50"/>
      <c r="Q37" s="50"/>
      <c r="R37" s="50"/>
    </row>
    <row r="38" spans="1:18" ht="62.65" customHeight="1">
      <c r="A38" s="53" t="s">
        <v>348</v>
      </c>
      <c r="B38" s="58" t="s">
        <v>383</v>
      </c>
      <c r="C38" s="58"/>
      <c r="D38" s="59"/>
      <c r="E38" s="60"/>
      <c r="F38" s="60"/>
      <c r="G38" s="60"/>
      <c r="H38" s="60"/>
      <c r="I38" s="60"/>
      <c r="J38" s="60"/>
      <c r="K38" s="60"/>
      <c r="L38" s="60"/>
      <c r="M38" s="60"/>
      <c r="N38" s="60"/>
      <c r="O38" s="60"/>
      <c r="P38" s="60"/>
      <c r="Q38" s="60"/>
      <c r="R38" s="60"/>
    </row>
    <row r="39" spans="1:18" s="76" customFormat="1" ht="84.4" customHeight="1">
      <c r="A39" s="62"/>
      <c r="B39" s="77" t="s">
        <v>398</v>
      </c>
      <c r="C39" s="77"/>
      <c r="D39" s="74"/>
      <c r="E39" s="75"/>
      <c r="F39" s="75"/>
      <c r="G39" s="75"/>
      <c r="H39" s="75"/>
      <c r="I39" s="75"/>
      <c r="J39" s="75"/>
      <c r="K39" s="75"/>
      <c r="L39" s="75"/>
      <c r="M39" s="75"/>
      <c r="N39" s="75"/>
      <c r="O39" s="75"/>
      <c r="P39" s="75"/>
      <c r="Q39" s="75"/>
      <c r="R39" s="75"/>
    </row>
    <row r="40" spans="1:18" s="51" customFormat="1" ht="35.65" customHeight="1">
      <c r="A40" s="72" t="s">
        <v>97</v>
      </c>
      <c r="B40" s="73" t="s">
        <v>98</v>
      </c>
      <c r="C40" s="73"/>
      <c r="D40" s="50"/>
      <c r="E40" s="50"/>
      <c r="F40" s="50"/>
      <c r="G40" s="50"/>
      <c r="H40" s="50"/>
      <c r="I40" s="50"/>
      <c r="J40" s="50"/>
      <c r="K40" s="50"/>
      <c r="L40" s="50"/>
      <c r="M40" s="50"/>
      <c r="N40" s="50"/>
      <c r="O40" s="50"/>
      <c r="P40" s="50"/>
      <c r="Q40" s="50"/>
      <c r="R40" s="50"/>
    </row>
    <row r="41" spans="1:18" s="51" customFormat="1" ht="35.65" customHeight="1">
      <c r="A41" s="80" t="s">
        <v>99</v>
      </c>
      <c r="B41" s="100" t="s">
        <v>100</v>
      </c>
      <c r="C41" s="100"/>
      <c r="D41" s="50"/>
      <c r="E41" s="50"/>
      <c r="F41" s="50"/>
      <c r="G41" s="50"/>
      <c r="H41" s="50"/>
      <c r="I41" s="50"/>
      <c r="J41" s="50"/>
      <c r="K41" s="50"/>
      <c r="L41" s="50"/>
      <c r="M41" s="50"/>
      <c r="N41" s="50"/>
      <c r="O41" s="50"/>
      <c r="P41" s="50"/>
      <c r="Q41" s="50"/>
      <c r="R41" s="50"/>
    </row>
    <row r="42" spans="1:18" s="76" customFormat="1" ht="54.75" customHeight="1">
      <c r="A42" s="62"/>
      <c r="B42" s="77" t="s">
        <v>410</v>
      </c>
      <c r="C42" s="77"/>
      <c r="D42" s="74"/>
      <c r="E42" s="75"/>
      <c r="F42" s="75"/>
      <c r="G42" s="75"/>
      <c r="H42" s="75"/>
      <c r="I42" s="75"/>
      <c r="J42" s="75"/>
      <c r="K42" s="75"/>
      <c r="L42" s="75"/>
      <c r="M42" s="75"/>
      <c r="N42" s="75"/>
      <c r="O42" s="75"/>
      <c r="P42" s="75"/>
      <c r="Q42" s="75"/>
      <c r="R42" s="75"/>
    </row>
    <row r="43" spans="1:18" s="51" customFormat="1" ht="35.65" customHeight="1">
      <c r="A43" s="72" t="s">
        <v>97</v>
      </c>
      <c r="B43" s="73" t="s">
        <v>98</v>
      </c>
      <c r="C43" s="73"/>
      <c r="D43" s="50"/>
      <c r="E43" s="50"/>
      <c r="F43" s="50"/>
      <c r="G43" s="50"/>
      <c r="H43" s="50"/>
      <c r="I43" s="50"/>
      <c r="J43" s="50"/>
      <c r="K43" s="50"/>
      <c r="L43" s="50"/>
      <c r="M43" s="50"/>
      <c r="N43" s="50"/>
      <c r="O43" s="50"/>
      <c r="P43" s="50"/>
      <c r="Q43" s="50"/>
      <c r="R43" s="50"/>
    </row>
    <row r="44" spans="1:18" s="51" customFormat="1" ht="35.65" customHeight="1">
      <c r="A44" s="80" t="s">
        <v>99</v>
      </c>
      <c r="B44" s="100" t="s">
        <v>100</v>
      </c>
      <c r="C44" s="100"/>
      <c r="D44" s="50"/>
      <c r="E44" s="50"/>
      <c r="F44" s="50"/>
      <c r="G44" s="50"/>
      <c r="H44" s="50"/>
      <c r="I44" s="50"/>
      <c r="J44" s="50"/>
      <c r="K44" s="50"/>
      <c r="L44" s="50"/>
      <c r="M44" s="50"/>
      <c r="N44" s="50"/>
      <c r="O44" s="50"/>
      <c r="P44" s="50"/>
      <c r="Q44" s="50"/>
      <c r="R44" s="50"/>
    </row>
    <row r="45" spans="1:18" ht="37.15" customHeight="1">
      <c r="A45" s="97" t="s">
        <v>113</v>
      </c>
      <c r="B45" s="54" t="s">
        <v>432</v>
      </c>
      <c r="C45" s="54"/>
      <c r="D45" s="59"/>
      <c r="E45" s="60"/>
      <c r="F45" s="60"/>
      <c r="G45" s="60"/>
      <c r="H45" s="60"/>
      <c r="I45" s="60"/>
      <c r="J45" s="60"/>
      <c r="K45" s="60"/>
      <c r="L45" s="60"/>
      <c r="M45" s="60"/>
      <c r="N45" s="60"/>
      <c r="O45" s="60"/>
      <c r="P45" s="60"/>
      <c r="Q45" s="60"/>
      <c r="R45" s="60"/>
    </row>
    <row r="46" spans="1:18" s="51" customFormat="1" ht="35.65" customHeight="1">
      <c r="A46" s="72" t="s">
        <v>97</v>
      </c>
      <c r="B46" s="73" t="s">
        <v>98</v>
      </c>
      <c r="C46" s="73"/>
      <c r="D46" s="50"/>
      <c r="E46" s="50"/>
      <c r="F46" s="50"/>
      <c r="G46" s="50"/>
      <c r="H46" s="50"/>
      <c r="I46" s="50"/>
      <c r="J46" s="50"/>
      <c r="K46" s="50"/>
      <c r="L46" s="50"/>
      <c r="M46" s="50"/>
      <c r="N46" s="50"/>
      <c r="O46" s="50"/>
      <c r="P46" s="50"/>
      <c r="Q46" s="50"/>
      <c r="R46" s="50"/>
    </row>
    <row r="47" spans="1:18" s="51" customFormat="1" ht="35.65" customHeight="1">
      <c r="A47" s="80" t="s">
        <v>99</v>
      </c>
      <c r="B47" s="100" t="s">
        <v>100</v>
      </c>
      <c r="C47" s="100"/>
      <c r="D47" s="50"/>
      <c r="E47" s="50"/>
      <c r="F47" s="50"/>
      <c r="G47" s="50"/>
      <c r="H47" s="50"/>
      <c r="I47" s="50"/>
      <c r="J47" s="50"/>
      <c r="K47" s="50"/>
      <c r="L47" s="50"/>
      <c r="M47" s="50"/>
      <c r="N47" s="50"/>
      <c r="O47" s="50"/>
      <c r="P47" s="50"/>
      <c r="Q47" s="50"/>
      <c r="R47" s="50"/>
    </row>
    <row r="48" spans="1:18" ht="26.25" customHeight="1">
      <c r="A48" s="80"/>
      <c r="B48" s="73"/>
      <c r="C48" s="73"/>
      <c r="D48" s="59"/>
      <c r="E48" s="60"/>
      <c r="F48" s="60"/>
      <c r="G48" s="75"/>
      <c r="H48" s="75"/>
      <c r="I48" s="75"/>
      <c r="J48" s="75"/>
      <c r="K48" s="75"/>
      <c r="L48" s="75"/>
      <c r="M48" s="75"/>
      <c r="N48" s="75"/>
      <c r="O48" s="60"/>
      <c r="P48" s="60"/>
      <c r="Q48" s="60"/>
      <c r="R48" s="60"/>
    </row>
    <row r="49" spans="2:15" s="61" customFormat="1">
      <c r="G49"/>
      <c r="H49"/>
      <c r="I49"/>
      <c r="J49"/>
      <c r="K49"/>
      <c r="L49"/>
      <c r="M49"/>
      <c r="N49"/>
      <c r="O49"/>
    </row>
    <row r="50" spans="2:15" s="61" customFormat="1">
      <c r="B50" s="254" t="s">
        <v>135</v>
      </c>
      <c r="G50"/>
      <c r="H50"/>
      <c r="I50"/>
      <c r="J50"/>
      <c r="K50"/>
      <c r="L50"/>
      <c r="M50"/>
      <c r="N50"/>
      <c r="O50"/>
    </row>
    <row r="51" spans="2:15" s="61" customFormat="1">
      <c r="B51" s="255" t="s">
        <v>358</v>
      </c>
      <c r="G51"/>
      <c r="H51"/>
      <c r="I51"/>
      <c r="J51"/>
      <c r="K51"/>
      <c r="L51"/>
      <c r="M51"/>
      <c r="N51"/>
      <c r="O51"/>
    </row>
    <row r="52" spans="2:15" s="61" customFormat="1">
      <c r="B52" s="256" t="s">
        <v>362</v>
      </c>
      <c r="G52"/>
      <c r="H52"/>
      <c r="I52"/>
      <c r="J52"/>
      <c r="K52"/>
      <c r="L52"/>
      <c r="M52"/>
      <c r="N52"/>
      <c r="O52"/>
    </row>
    <row r="53" spans="2:15" s="61" customFormat="1">
      <c r="B53" s="255" t="s">
        <v>391</v>
      </c>
      <c r="G53"/>
      <c r="H53"/>
      <c r="I53"/>
      <c r="J53"/>
      <c r="K53"/>
      <c r="L53"/>
      <c r="M53"/>
      <c r="N53"/>
      <c r="O53"/>
    </row>
    <row r="54" spans="2:15" s="61" customFormat="1">
      <c r="G54"/>
      <c r="H54"/>
      <c r="I54"/>
      <c r="J54"/>
      <c r="K54"/>
      <c r="L54"/>
      <c r="M54"/>
      <c r="N54"/>
      <c r="O54"/>
    </row>
    <row r="55" spans="2:15" s="61" customFormat="1">
      <c r="G55"/>
      <c r="H55"/>
      <c r="I55"/>
      <c r="J55"/>
      <c r="K55"/>
      <c r="L55"/>
      <c r="M55"/>
      <c r="N55"/>
      <c r="O55"/>
    </row>
    <row r="56" spans="2:15" s="61" customFormat="1">
      <c r="G56"/>
      <c r="H56"/>
      <c r="I56"/>
      <c r="J56"/>
      <c r="K56"/>
      <c r="L56"/>
      <c r="M56"/>
      <c r="N56"/>
      <c r="O56"/>
    </row>
    <row r="57" spans="2:15" s="61" customFormat="1">
      <c r="G57"/>
      <c r="H57"/>
      <c r="I57"/>
      <c r="J57"/>
      <c r="K57"/>
      <c r="L57"/>
      <c r="M57"/>
      <c r="N57"/>
      <c r="O57"/>
    </row>
    <row r="58" spans="2:15" s="61" customFormat="1">
      <c r="G58"/>
      <c r="H58"/>
      <c r="I58"/>
      <c r="J58"/>
      <c r="K58"/>
      <c r="L58"/>
      <c r="M58"/>
      <c r="N58"/>
      <c r="O58"/>
    </row>
    <row r="59" spans="2:15" s="61" customFormat="1">
      <c r="G59"/>
      <c r="H59"/>
      <c r="I59"/>
      <c r="J59"/>
      <c r="K59"/>
      <c r="L59"/>
      <c r="M59"/>
      <c r="N59"/>
      <c r="O59"/>
    </row>
    <row r="60" spans="2:15" s="61" customFormat="1">
      <c r="G60"/>
      <c r="H60"/>
      <c r="I60"/>
      <c r="J60"/>
      <c r="K60"/>
      <c r="L60"/>
      <c r="M60"/>
      <c r="N60"/>
      <c r="O60"/>
    </row>
    <row r="61" spans="2:15" s="61" customFormat="1">
      <c r="G61"/>
      <c r="H61"/>
      <c r="I61"/>
      <c r="J61"/>
      <c r="K61"/>
      <c r="L61"/>
      <c r="M61"/>
      <c r="N61"/>
      <c r="O61"/>
    </row>
    <row r="62" spans="2:15" s="61" customFormat="1">
      <c r="G62"/>
      <c r="H62"/>
      <c r="I62"/>
      <c r="J62"/>
      <c r="K62"/>
      <c r="L62"/>
      <c r="M62"/>
      <c r="N62"/>
      <c r="O62"/>
    </row>
    <row r="63" spans="2:15" s="61" customFormat="1"/>
    <row r="64" spans="2:15"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row r="319" s="61" customFormat="1"/>
    <row r="320" s="61" customFormat="1"/>
    <row r="321" spans="1:18">
      <c r="A321" s="61"/>
      <c r="B321" s="61"/>
      <c r="C321" s="61"/>
      <c r="D321" s="61"/>
      <c r="E321" s="61"/>
      <c r="F321" s="61"/>
      <c r="G321" s="61"/>
      <c r="H321" s="61"/>
      <c r="I321" s="61"/>
      <c r="J321" s="61"/>
      <c r="K321" s="61"/>
      <c r="L321" s="61"/>
      <c r="M321" s="61"/>
      <c r="N321" s="61"/>
      <c r="O321" s="61"/>
      <c r="P321" s="61"/>
      <c r="Q321" s="61"/>
      <c r="R321" s="61"/>
    </row>
    <row r="322" spans="1:18">
      <c r="A322" s="61"/>
      <c r="B322" s="61"/>
      <c r="C322" s="61"/>
      <c r="D322" s="61"/>
      <c r="E322" s="61"/>
      <c r="F322" s="61"/>
      <c r="G322" s="61"/>
      <c r="H322" s="61"/>
      <c r="I322" s="61"/>
      <c r="J322" s="61"/>
      <c r="K322" s="61"/>
      <c r="L322" s="61"/>
      <c r="M322" s="61"/>
      <c r="N322" s="61"/>
      <c r="O322" s="61"/>
      <c r="P322" s="61"/>
      <c r="Q322" s="61"/>
      <c r="R322" s="61"/>
    </row>
    <row r="323" spans="1:18">
      <c r="A323" s="61"/>
      <c r="B323" s="61"/>
      <c r="C323" s="61"/>
      <c r="D323" s="61"/>
      <c r="E323" s="61"/>
      <c r="F323" s="61"/>
      <c r="G323" s="61"/>
      <c r="H323" s="61"/>
      <c r="I323" s="61"/>
      <c r="J323" s="61"/>
      <c r="K323" s="61"/>
      <c r="L323" s="61"/>
      <c r="M323" s="61"/>
      <c r="N323" s="61"/>
      <c r="O323" s="61"/>
      <c r="P323" s="61"/>
      <c r="Q323" s="61"/>
      <c r="R323" s="61"/>
    </row>
    <row r="324" spans="1:18">
      <c r="A324" s="61"/>
      <c r="B324" s="61"/>
      <c r="C324" s="61"/>
      <c r="D324" s="61"/>
      <c r="E324" s="61"/>
      <c r="F324" s="61"/>
      <c r="G324" s="61"/>
      <c r="H324" s="61"/>
      <c r="I324" s="61"/>
      <c r="J324" s="61"/>
      <c r="K324" s="61"/>
      <c r="L324" s="61"/>
      <c r="M324" s="61"/>
      <c r="N324" s="61"/>
      <c r="O324" s="61"/>
      <c r="P324" s="61"/>
      <c r="Q324" s="61"/>
      <c r="R324" s="61"/>
    </row>
    <row r="325" spans="1:18">
      <c r="A325" s="61"/>
      <c r="B325" s="61"/>
      <c r="C325" s="61"/>
      <c r="D325" s="61"/>
      <c r="E325" s="61"/>
      <c r="F325" s="61"/>
      <c r="G325" s="61"/>
      <c r="H325" s="61"/>
      <c r="I325" s="61"/>
      <c r="J325" s="61"/>
      <c r="K325" s="61"/>
      <c r="L325" s="61"/>
      <c r="M325" s="61"/>
      <c r="N325" s="61"/>
      <c r="O325" s="61"/>
      <c r="P325" s="61"/>
      <c r="Q325" s="61"/>
      <c r="R325" s="61"/>
    </row>
    <row r="326" spans="1:18">
      <c r="A326" s="61"/>
      <c r="B326" s="61"/>
      <c r="C326" s="61"/>
      <c r="D326" s="61"/>
      <c r="E326" s="61"/>
      <c r="F326" s="61"/>
      <c r="G326" s="61"/>
      <c r="H326" s="61"/>
      <c r="I326" s="61"/>
      <c r="J326" s="61"/>
      <c r="K326" s="61"/>
      <c r="L326" s="61"/>
      <c r="M326" s="61"/>
      <c r="N326" s="61"/>
      <c r="O326" s="61"/>
      <c r="P326" s="61"/>
      <c r="Q326" s="61"/>
      <c r="R326" s="61"/>
    </row>
    <row r="327" spans="1:18">
      <c r="A327" s="61"/>
      <c r="B327" s="61"/>
      <c r="C327" s="61"/>
      <c r="D327" s="61"/>
      <c r="E327" s="61"/>
      <c r="F327" s="61"/>
      <c r="G327" s="61"/>
      <c r="H327" s="61"/>
      <c r="I327" s="61"/>
      <c r="J327" s="61"/>
      <c r="K327" s="61"/>
      <c r="L327" s="61"/>
      <c r="M327" s="61"/>
      <c r="N327" s="61"/>
      <c r="O327" s="61"/>
      <c r="P327" s="61"/>
      <c r="Q327" s="61"/>
      <c r="R327" s="61"/>
    </row>
    <row r="328" spans="1:18">
      <c r="A328" s="61"/>
      <c r="B328" s="61"/>
      <c r="C328" s="61"/>
      <c r="D328" s="61"/>
      <c r="E328" s="61"/>
      <c r="F328" s="61"/>
      <c r="G328" s="61"/>
      <c r="H328" s="61"/>
      <c r="I328" s="61"/>
      <c r="J328" s="61"/>
      <c r="K328" s="61"/>
      <c r="L328" s="61"/>
      <c r="M328" s="61"/>
      <c r="N328" s="61"/>
      <c r="O328" s="61"/>
      <c r="P328" s="61"/>
      <c r="Q328" s="61"/>
      <c r="R328" s="61"/>
    </row>
    <row r="329" spans="1:18">
      <c r="A329" s="61"/>
      <c r="B329" s="61"/>
      <c r="C329" s="61"/>
      <c r="D329" s="61"/>
      <c r="E329" s="61"/>
      <c r="F329" s="61"/>
      <c r="G329" s="61"/>
      <c r="H329" s="61"/>
      <c r="I329" s="61"/>
      <c r="J329" s="61"/>
      <c r="K329" s="61"/>
      <c r="L329" s="61"/>
      <c r="M329" s="61"/>
      <c r="N329" s="61"/>
      <c r="O329" s="61"/>
      <c r="P329" s="61"/>
      <c r="Q329" s="61"/>
      <c r="R329" s="61"/>
    </row>
    <row r="330" spans="1:18">
      <c r="A330" s="61"/>
      <c r="B330" s="61"/>
      <c r="C330" s="61"/>
      <c r="D330" s="61"/>
      <c r="E330" s="61"/>
      <c r="F330" s="61"/>
      <c r="G330" s="61"/>
      <c r="H330" s="61"/>
      <c r="I330" s="61"/>
      <c r="J330" s="61"/>
      <c r="K330" s="61"/>
      <c r="L330" s="61"/>
      <c r="M330" s="61"/>
      <c r="N330" s="61"/>
      <c r="O330" s="61"/>
      <c r="P330" s="61"/>
      <c r="Q330" s="61"/>
      <c r="R330" s="61"/>
    </row>
    <row r="331" spans="1:18">
      <c r="A331" s="61"/>
      <c r="B331" s="61"/>
      <c r="C331" s="61"/>
      <c r="D331" s="61"/>
      <c r="E331" s="61"/>
      <c r="F331" s="61"/>
      <c r="G331" s="61"/>
      <c r="H331" s="61"/>
      <c r="I331" s="61"/>
      <c r="J331" s="61"/>
      <c r="K331" s="61"/>
      <c r="L331" s="61"/>
      <c r="M331" s="61"/>
      <c r="N331" s="61"/>
      <c r="O331" s="61"/>
      <c r="P331" s="61"/>
      <c r="Q331" s="61"/>
      <c r="R331" s="61"/>
    </row>
    <row r="332" spans="1:18">
      <c r="A332" s="61"/>
      <c r="B332" s="61"/>
      <c r="C332" s="61"/>
      <c r="D332" s="61"/>
      <c r="E332" s="61"/>
      <c r="F332" s="61"/>
      <c r="G332" s="61"/>
      <c r="H332" s="61"/>
      <c r="I332" s="61"/>
      <c r="J332" s="61"/>
      <c r="K332" s="61"/>
      <c r="L332" s="61"/>
      <c r="M332" s="61"/>
      <c r="N332" s="61"/>
      <c r="O332" s="61"/>
      <c r="P332" s="61"/>
      <c r="Q332" s="61"/>
      <c r="R332" s="61"/>
    </row>
    <row r="333" spans="1:18">
      <c r="A333" s="61"/>
      <c r="B333" s="61"/>
      <c r="C333" s="61"/>
      <c r="D333" s="61"/>
      <c r="E333" s="61"/>
      <c r="F333" s="61"/>
      <c r="G333" s="61"/>
      <c r="H333" s="61"/>
      <c r="I333" s="61"/>
      <c r="J333" s="61"/>
      <c r="K333" s="61"/>
      <c r="L333" s="61"/>
      <c r="M333" s="61"/>
      <c r="N333" s="61"/>
      <c r="O333" s="61"/>
      <c r="P333" s="61"/>
      <c r="Q333" s="61"/>
      <c r="R333" s="61"/>
    </row>
    <row r="334" spans="1:18">
      <c r="A334" s="61"/>
      <c r="B334" s="61"/>
      <c r="C334" s="61"/>
      <c r="D334" s="61"/>
      <c r="E334" s="61"/>
      <c r="F334" s="61"/>
      <c r="G334" s="61"/>
      <c r="H334" s="61"/>
      <c r="I334" s="61"/>
      <c r="J334" s="61"/>
      <c r="K334" s="61"/>
      <c r="L334" s="61"/>
      <c r="M334" s="61"/>
      <c r="N334" s="61"/>
      <c r="O334" s="61"/>
      <c r="P334" s="61"/>
      <c r="Q334" s="61"/>
      <c r="R334" s="61"/>
    </row>
    <row r="335" spans="1:18">
      <c r="A335" s="61"/>
      <c r="B335" s="61"/>
      <c r="C335" s="61"/>
      <c r="D335" s="61"/>
      <c r="E335" s="61"/>
      <c r="F335" s="61"/>
      <c r="G335" s="61"/>
      <c r="H335" s="61"/>
      <c r="I335" s="61"/>
      <c r="J335" s="61"/>
      <c r="K335" s="61"/>
      <c r="L335" s="61"/>
      <c r="M335" s="61"/>
      <c r="N335" s="61"/>
      <c r="O335" s="61"/>
      <c r="P335" s="61"/>
      <c r="Q335" s="61"/>
      <c r="R335" s="61"/>
    </row>
    <row r="336" spans="1:18">
      <c r="G336" s="61"/>
      <c r="H336" s="61"/>
      <c r="I336" s="61"/>
      <c r="J336" s="61"/>
      <c r="K336" s="61"/>
      <c r="L336" s="61"/>
      <c r="M336" s="61"/>
      <c r="N336" s="61"/>
    </row>
    <row r="337" spans="7:14">
      <c r="G337" s="61"/>
      <c r="H337" s="61"/>
      <c r="I337" s="61"/>
      <c r="J337" s="61"/>
      <c r="K337" s="61"/>
      <c r="L337" s="61"/>
      <c r="M337" s="61"/>
      <c r="N337" s="61"/>
    </row>
    <row r="338" spans="7:14">
      <c r="G338" s="61"/>
      <c r="H338" s="61"/>
      <c r="I338" s="61"/>
      <c r="J338" s="61"/>
      <c r="K338" s="61"/>
      <c r="L338" s="61"/>
      <c r="M338" s="61"/>
      <c r="N338" s="61"/>
    </row>
    <row r="339" spans="7:14">
      <c r="G339" s="61"/>
      <c r="H339" s="61"/>
      <c r="I339" s="61"/>
      <c r="J339" s="61"/>
      <c r="K339" s="61"/>
      <c r="L339" s="61"/>
      <c r="M339" s="61"/>
      <c r="N339" s="61"/>
    </row>
    <row r="340" spans="7:14">
      <c r="G340" s="61"/>
      <c r="H340" s="61"/>
      <c r="I340" s="61"/>
      <c r="J340" s="61"/>
      <c r="K340" s="61"/>
      <c r="L340" s="61"/>
      <c r="M340" s="61"/>
      <c r="N340" s="61"/>
    </row>
    <row r="341" spans="7:14">
      <c r="G341" s="61"/>
      <c r="H341" s="61"/>
      <c r="I341" s="61"/>
      <c r="J341" s="61"/>
      <c r="K341" s="61"/>
      <c r="L341" s="61"/>
      <c r="M341" s="61"/>
      <c r="N341" s="61"/>
    </row>
    <row r="342" spans="7:14">
      <c r="G342" s="61"/>
      <c r="H342" s="61"/>
      <c r="I342" s="61"/>
      <c r="J342" s="61"/>
      <c r="K342" s="61"/>
      <c r="L342" s="61"/>
      <c r="M342" s="61"/>
      <c r="N342" s="61"/>
    </row>
    <row r="343" spans="7:14">
      <c r="G343" s="61"/>
      <c r="H343" s="61"/>
      <c r="I343" s="61"/>
      <c r="J343" s="61"/>
      <c r="K343" s="61"/>
      <c r="L343" s="61"/>
      <c r="M343" s="61"/>
      <c r="N343" s="61"/>
    </row>
    <row r="344" spans="7:14">
      <c r="G344" s="61"/>
      <c r="H344" s="61"/>
      <c r="I344" s="61"/>
      <c r="J344" s="61"/>
      <c r="K344" s="61"/>
      <c r="L344" s="61"/>
      <c r="M344" s="61"/>
      <c r="N344" s="61"/>
    </row>
    <row r="345" spans="7:14">
      <c r="G345" s="61"/>
      <c r="H345" s="61"/>
      <c r="I345" s="61"/>
      <c r="J345" s="61"/>
      <c r="K345" s="61"/>
      <c r="L345" s="61"/>
      <c r="M345" s="61"/>
      <c r="N345" s="61"/>
    </row>
    <row r="346" spans="7:14">
      <c r="G346" s="61"/>
      <c r="H346" s="61"/>
      <c r="I346" s="61"/>
      <c r="J346" s="61"/>
      <c r="K346" s="61"/>
      <c r="L346" s="61"/>
      <c r="M346" s="61"/>
      <c r="N346" s="61"/>
    </row>
    <row r="347" spans="7:14">
      <c r="G347" s="61"/>
      <c r="H347" s="61"/>
      <c r="I347" s="61"/>
      <c r="J347" s="61"/>
      <c r="K347" s="61"/>
      <c r="L347" s="61"/>
      <c r="M347" s="61"/>
      <c r="N347" s="61"/>
    </row>
    <row r="348" spans="7:14">
      <c r="G348" s="61"/>
      <c r="H348" s="61"/>
      <c r="I348" s="61"/>
      <c r="J348" s="61"/>
      <c r="K348" s="61"/>
      <c r="L348" s="61"/>
      <c r="M348" s="61"/>
      <c r="N348" s="61"/>
    </row>
    <row r="349" spans="7:14">
      <c r="G349" s="61"/>
      <c r="H349" s="61"/>
      <c r="I349" s="61"/>
      <c r="J349" s="61"/>
      <c r="K349" s="61"/>
      <c r="L349" s="61"/>
      <c r="M349" s="61"/>
      <c r="N349" s="61"/>
    </row>
    <row r="350" spans="7:14">
      <c r="G350" s="61"/>
      <c r="H350" s="61"/>
      <c r="I350" s="61"/>
      <c r="J350" s="61"/>
      <c r="K350" s="61"/>
      <c r="L350" s="61"/>
      <c r="M350" s="61"/>
      <c r="N350" s="61"/>
    </row>
    <row r="351" spans="7:14">
      <c r="G351" s="61"/>
      <c r="H351" s="61"/>
      <c r="I351" s="61"/>
      <c r="J351" s="61"/>
      <c r="K351" s="61"/>
      <c r="L351" s="61"/>
      <c r="M351" s="61"/>
      <c r="N351" s="61"/>
    </row>
    <row r="352" spans="7:14">
      <c r="G352" s="61"/>
      <c r="H352" s="61"/>
      <c r="I352" s="61"/>
      <c r="J352" s="61"/>
      <c r="K352" s="61"/>
      <c r="L352" s="61"/>
      <c r="M352" s="61"/>
      <c r="N352" s="61"/>
    </row>
    <row r="353" spans="7:14">
      <c r="G353" s="61"/>
      <c r="H353" s="61"/>
      <c r="I353" s="61"/>
      <c r="J353" s="61"/>
      <c r="K353" s="61"/>
      <c r="L353" s="61"/>
      <c r="M353" s="61"/>
      <c r="N353" s="61"/>
    </row>
    <row r="354" spans="7:14">
      <c r="G354" s="61"/>
      <c r="H354" s="61"/>
      <c r="I354" s="61"/>
      <c r="J354" s="61"/>
      <c r="K354" s="61"/>
      <c r="L354" s="61"/>
      <c r="M354" s="61"/>
      <c r="N354" s="61"/>
    </row>
    <row r="355" spans="7:14">
      <c r="G355" s="61"/>
      <c r="H355" s="61"/>
      <c r="I355" s="61"/>
      <c r="J355" s="61"/>
      <c r="K355" s="61"/>
      <c r="L355" s="61"/>
      <c r="M355" s="61"/>
      <c r="N355" s="61"/>
    </row>
    <row r="356" spans="7:14">
      <c r="G356" s="61"/>
      <c r="H356" s="61"/>
      <c r="I356" s="61"/>
      <c r="J356" s="61"/>
      <c r="K356" s="61"/>
      <c r="L356" s="61"/>
      <c r="M356" s="61"/>
      <c r="N356" s="61"/>
    </row>
    <row r="357" spans="7:14">
      <c r="G357" s="61"/>
      <c r="H357" s="61"/>
      <c r="I357" s="61"/>
      <c r="J357" s="61"/>
      <c r="K357" s="61"/>
      <c r="L357" s="61"/>
      <c r="M357" s="61"/>
      <c r="N357" s="61"/>
    </row>
    <row r="358" spans="7:14">
      <c r="G358" s="61"/>
      <c r="H358" s="61"/>
      <c r="I358" s="61"/>
      <c r="J358" s="61"/>
      <c r="K358" s="61"/>
      <c r="L358" s="61"/>
      <c r="M358" s="61"/>
      <c r="N358" s="61"/>
    </row>
    <row r="359" spans="7:14">
      <c r="G359" s="61"/>
      <c r="H359" s="61"/>
      <c r="I359" s="61"/>
      <c r="J359" s="61"/>
      <c r="K359" s="61"/>
      <c r="L359" s="61"/>
      <c r="M359" s="61"/>
      <c r="N359" s="61"/>
    </row>
    <row r="360" spans="7:14">
      <c r="G360" s="61"/>
      <c r="H360" s="61"/>
      <c r="I360" s="61"/>
      <c r="J360" s="61"/>
      <c r="K360" s="61"/>
      <c r="L360" s="61"/>
      <c r="M360" s="61"/>
      <c r="N360" s="61"/>
    </row>
    <row r="361" spans="7:14">
      <c r="G361" s="61"/>
      <c r="H361" s="61"/>
      <c r="I361" s="61"/>
      <c r="J361" s="61"/>
      <c r="K361" s="61"/>
      <c r="L361" s="61"/>
      <c r="M361" s="61"/>
      <c r="N361" s="61"/>
    </row>
    <row r="362" spans="7:14">
      <c r="G362" s="61"/>
      <c r="H362" s="61"/>
      <c r="I362" s="61"/>
      <c r="J362" s="61"/>
      <c r="K362" s="61"/>
      <c r="L362" s="61"/>
      <c r="M362" s="61"/>
      <c r="N362" s="61"/>
    </row>
    <row r="363" spans="7:14">
      <c r="G363" s="61"/>
      <c r="H363" s="61"/>
      <c r="I363" s="61"/>
      <c r="J363" s="61"/>
      <c r="K363" s="61"/>
      <c r="L363" s="61"/>
      <c r="M363" s="61"/>
      <c r="N363" s="61"/>
    </row>
    <row r="364" spans="7:14">
      <c r="G364" s="61"/>
      <c r="H364" s="61"/>
      <c r="I364" s="61"/>
      <c r="J364" s="61"/>
      <c r="K364" s="61"/>
      <c r="L364" s="61"/>
      <c r="M364" s="61"/>
      <c r="N364" s="61"/>
    </row>
    <row r="365" spans="7:14">
      <c r="G365" s="61"/>
      <c r="H365" s="61"/>
      <c r="I365" s="61"/>
      <c r="J365" s="61"/>
      <c r="K365" s="61"/>
      <c r="L365" s="61"/>
      <c r="M365" s="61"/>
      <c r="N365" s="61"/>
    </row>
    <row r="366" spans="7:14">
      <c r="G366" s="61"/>
      <c r="H366" s="61"/>
      <c r="I366" s="61"/>
      <c r="J366" s="61"/>
      <c r="K366" s="61"/>
      <c r="L366" s="61"/>
      <c r="M366" s="61"/>
      <c r="N366" s="61"/>
    </row>
    <row r="367" spans="7:14">
      <c r="G367" s="61"/>
      <c r="H367" s="61"/>
      <c r="I367" s="61"/>
      <c r="J367" s="61"/>
      <c r="K367" s="61"/>
      <c r="L367" s="61"/>
      <c r="M367" s="61"/>
      <c r="N367" s="61"/>
    </row>
    <row r="368" spans="7:14">
      <c r="G368" s="61"/>
      <c r="H368" s="61"/>
      <c r="I368" s="61"/>
      <c r="J368" s="61"/>
      <c r="K368" s="61"/>
      <c r="L368" s="61"/>
      <c r="M368" s="61"/>
      <c r="N368" s="61"/>
    </row>
    <row r="369" spans="7:14">
      <c r="G369" s="61"/>
      <c r="H369" s="61"/>
      <c r="I369" s="61"/>
      <c r="J369" s="61"/>
      <c r="K369" s="61"/>
      <c r="L369" s="61"/>
      <c r="M369" s="61"/>
      <c r="N369" s="61"/>
    </row>
    <row r="370" spans="7:14">
      <c r="G370" s="61"/>
      <c r="H370" s="61"/>
      <c r="I370" s="61"/>
      <c r="J370" s="61"/>
      <c r="K370" s="61"/>
      <c r="L370" s="61"/>
      <c r="M370" s="61"/>
      <c r="N370" s="61"/>
    </row>
    <row r="371" spans="7:14">
      <c r="G371" s="61"/>
      <c r="H371" s="61"/>
      <c r="I371" s="61"/>
      <c r="J371" s="61"/>
      <c r="K371" s="61"/>
      <c r="L371" s="61"/>
      <c r="M371" s="61"/>
      <c r="N371" s="61"/>
    </row>
    <row r="372" spans="7:14">
      <c r="G372" s="61"/>
      <c r="H372" s="61"/>
      <c r="I372" s="61"/>
      <c r="J372" s="61"/>
      <c r="K372" s="61"/>
      <c r="L372" s="61"/>
      <c r="M372" s="61"/>
      <c r="N372" s="61"/>
    </row>
    <row r="373" spans="7:14">
      <c r="G373" s="61"/>
      <c r="H373" s="61"/>
      <c r="I373" s="61"/>
      <c r="J373" s="61"/>
      <c r="K373" s="61"/>
      <c r="L373" s="61"/>
      <c r="M373" s="61"/>
      <c r="N373" s="61"/>
    </row>
    <row r="374" spans="7:14">
      <c r="G374" s="61"/>
      <c r="H374" s="61"/>
      <c r="I374" s="61"/>
      <c r="J374" s="61"/>
      <c r="K374" s="61"/>
      <c r="L374" s="61"/>
      <c r="M374" s="61"/>
      <c r="N374" s="61"/>
    </row>
    <row r="375" spans="7:14">
      <c r="G375" s="61"/>
      <c r="H375" s="61"/>
      <c r="I375" s="61"/>
      <c r="J375" s="61"/>
      <c r="K375" s="61"/>
      <c r="L375" s="61"/>
      <c r="M375" s="61"/>
      <c r="N375" s="61"/>
    </row>
    <row r="376" spans="7:14">
      <c r="G376" s="61"/>
      <c r="H376" s="61"/>
      <c r="I376" s="61"/>
      <c r="J376" s="61"/>
      <c r="K376" s="61"/>
      <c r="L376" s="61"/>
      <c r="M376" s="61"/>
      <c r="N376" s="61"/>
    </row>
    <row r="377" spans="7:14">
      <c r="G377" s="61"/>
      <c r="H377" s="61"/>
      <c r="I377" s="61"/>
      <c r="J377" s="61"/>
      <c r="K377" s="61"/>
      <c r="L377" s="61"/>
      <c r="M377" s="61"/>
      <c r="N377" s="61"/>
    </row>
    <row r="378" spans="7:14">
      <c r="G378" s="61"/>
      <c r="H378" s="61"/>
      <c r="I378" s="61"/>
      <c r="J378" s="61"/>
      <c r="K378" s="61"/>
      <c r="L378" s="61"/>
      <c r="M378" s="61"/>
      <c r="N378" s="61"/>
    </row>
    <row r="379" spans="7:14">
      <c r="G379" s="61"/>
      <c r="H379" s="61"/>
      <c r="I379" s="61"/>
      <c r="J379" s="61"/>
      <c r="K379" s="61"/>
      <c r="L379" s="61"/>
      <c r="M379" s="61"/>
      <c r="N379" s="61"/>
    </row>
    <row r="380" spans="7:14">
      <c r="G380" s="61"/>
      <c r="H380" s="61"/>
      <c r="I380" s="61"/>
      <c r="J380" s="61"/>
      <c r="K380" s="61"/>
      <c r="L380" s="61"/>
      <c r="M380" s="61"/>
      <c r="N380" s="61"/>
    </row>
    <row r="381" spans="7:14">
      <c r="G381" s="61"/>
      <c r="H381" s="61"/>
      <c r="I381" s="61"/>
      <c r="J381" s="61"/>
      <c r="K381" s="61"/>
      <c r="L381" s="61"/>
      <c r="M381" s="61"/>
      <c r="N381" s="61"/>
    </row>
    <row r="382" spans="7:14">
      <c r="G382" s="61"/>
      <c r="H382" s="61"/>
      <c r="I382" s="61"/>
      <c r="J382" s="61"/>
      <c r="K382" s="61"/>
      <c r="L382" s="61"/>
      <c r="M382" s="61"/>
      <c r="N382" s="61"/>
    </row>
    <row r="383" spans="7:14">
      <c r="G383" s="61"/>
      <c r="H383" s="61"/>
      <c r="I383" s="61"/>
      <c r="J383" s="61"/>
      <c r="K383" s="61"/>
      <c r="L383" s="61"/>
      <c r="M383" s="61"/>
      <c r="N383" s="61"/>
    </row>
    <row r="384" spans="7:14">
      <c r="G384" s="61"/>
      <c r="H384" s="61"/>
      <c r="I384" s="61"/>
      <c r="J384" s="61"/>
      <c r="K384" s="61"/>
      <c r="L384" s="61"/>
      <c r="M384" s="61"/>
      <c r="N384" s="61"/>
    </row>
    <row r="385" spans="7:14">
      <c r="G385" s="61"/>
      <c r="H385" s="61"/>
      <c r="I385" s="61"/>
      <c r="J385" s="61"/>
      <c r="K385" s="61"/>
      <c r="L385" s="61"/>
      <c r="M385" s="61"/>
      <c r="N385" s="61"/>
    </row>
    <row r="386" spans="7:14">
      <c r="G386" s="61"/>
      <c r="H386" s="61"/>
      <c r="I386" s="61"/>
      <c r="J386" s="61"/>
      <c r="K386" s="61"/>
      <c r="L386" s="61"/>
      <c r="M386" s="61"/>
      <c r="N386" s="61"/>
    </row>
    <row r="387" spans="7:14">
      <c r="G387" s="61"/>
      <c r="H387" s="61"/>
      <c r="I387" s="61"/>
      <c r="J387" s="61"/>
      <c r="K387" s="61"/>
      <c r="L387" s="61"/>
      <c r="M387" s="61"/>
      <c r="N387" s="61"/>
    </row>
    <row r="388" spans="7:14">
      <c r="G388" s="61"/>
      <c r="H388" s="61"/>
      <c r="I388" s="61"/>
      <c r="J388" s="61"/>
      <c r="K388" s="61"/>
      <c r="L388" s="61"/>
      <c r="M388" s="61"/>
      <c r="N388" s="61"/>
    </row>
    <row r="389" spans="7:14">
      <c r="G389" s="61"/>
      <c r="H389" s="61"/>
      <c r="I389" s="61"/>
      <c r="J389" s="61"/>
      <c r="K389" s="61"/>
      <c r="L389" s="61"/>
      <c r="M389" s="61"/>
      <c r="N389" s="61"/>
    </row>
    <row r="390" spans="7:14">
      <c r="G390" s="61"/>
      <c r="H390" s="61"/>
      <c r="I390" s="61"/>
      <c r="J390" s="61"/>
      <c r="K390" s="61"/>
      <c r="L390" s="61"/>
      <c r="M390" s="61"/>
      <c r="N390" s="61"/>
    </row>
    <row r="391" spans="7:14">
      <c r="G391" s="61"/>
      <c r="H391" s="61"/>
      <c r="I391" s="61"/>
      <c r="J391" s="61"/>
      <c r="K391" s="61"/>
      <c r="L391" s="61"/>
      <c r="M391" s="61"/>
      <c r="N391" s="61"/>
    </row>
    <row r="392" spans="7:14">
      <c r="G392" s="61"/>
      <c r="H392" s="61"/>
      <c r="I392" s="61"/>
      <c r="J392" s="61"/>
      <c r="K392" s="61"/>
      <c r="L392" s="61"/>
      <c r="M392" s="61"/>
      <c r="N392" s="61"/>
    </row>
    <row r="393" spans="7:14">
      <c r="G393" s="61"/>
      <c r="H393" s="61"/>
      <c r="I393" s="61"/>
      <c r="J393" s="61"/>
      <c r="K393" s="61"/>
      <c r="L393" s="61"/>
      <c r="M393" s="61"/>
      <c r="N393" s="61"/>
    </row>
    <row r="394" spans="7:14">
      <c r="G394" s="61"/>
      <c r="H394" s="61"/>
      <c r="I394" s="61"/>
      <c r="J394" s="61"/>
      <c r="K394" s="61"/>
      <c r="L394" s="61"/>
      <c r="M394" s="61"/>
      <c r="N394" s="61"/>
    </row>
  </sheetData>
  <mergeCells count="29">
    <mergeCell ref="O6:O12"/>
    <mergeCell ref="K8:K12"/>
    <mergeCell ref="H9:H12"/>
    <mergeCell ref="I9:J9"/>
    <mergeCell ref="J10:J12"/>
    <mergeCell ref="M10:M12"/>
    <mergeCell ref="N10:N12"/>
    <mergeCell ref="L8:N8"/>
    <mergeCell ref="L9:L12"/>
    <mergeCell ref="M9:N9"/>
    <mergeCell ref="A1:G1"/>
    <mergeCell ref="A2:G2"/>
    <mergeCell ref="A3:O3"/>
    <mergeCell ref="A4:O4"/>
    <mergeCell ref="A5:O5"/>
    <mergeCell ref="D6:F7"/>
    <mergeCell ref="G6:N6"/>
    <mergeCell ref="A6:A12"/>
    <mergeCell ref="B6:B12"/>
    <mergeCell ref="C6:C12"/>
    <mergeCell ref="K7:N7"/>
    <mergeCell ref="I10:I12"/>
    <mergeCell ref="D8:D12"/>
    <mergeCell ref="E8:F8"/>
    <mergeCell ref="H8:J8"/>
    <mergeCell ref="G7:J7"/>
    <mergeCell ref="G8:G12"/>
    <mergeCell ref="E9:E12"/>
    <mergeCell ref="F9:F12"/>
  </mergeCells>
  <printOptions horizontalCentered="1"/>
  <pageMargins left="0.23622047244094491" right="0.23622047244094491" top="0.74803149606299213" bottom="0.74803149606299213" header="0.31496062992125984" footer="0.31496062992125984"/>
  <pageSetup paperSize="9" scale="80" fitToHeight="0" orientation="landscape" useFirstPageNumber="1" r:id="rId1"/>
  <headerFooter>
    <oddFooter>&amp;R&amp;14&amp;P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405"/>
  <sheetViews>
    <sheetView zoomScale="90" zoomScaleNormal="90" workbookViewId="0">
      <selection sqref="A1:AC1"/>
    </sheetView>
  </sheetViews>
  <sheetFormatPr defaultColWidth="9.125" defaultRowHeight="18.75"/>
  <cols>
    <col min="1" max="1" width="5.125" style="81" customWidth="1"/>
    <col min="2" max="2" width="27.75" style="82" customWidth="1"/>
    <col min="3" max="4" width="10.125" style="83" customWidth="1"/>
    <col min="5" max="5" width="10.75" style="84" customWidth="1"/>
    <col min="6" max="6" width="10.375" style="84" customWidth="1"/>
    <col min="7" max="10" width="8.375" style="84" customWidth="1"/>
    <col min="11" max="11" width="10.75" style="84" customWidth="1"/>
    <col min="12" max="12" width="10.375" style="84" customWidth="1"/>
    <col min="13" max="13" width="13" style="84" hidden="1" customWidth="1"/>
    <col min="14" max="14" width="11.375" style="84" customWidth="1"/>
    <col min="15" max="18" width="8.375" style="84" customWidth="1"/>
    <col min="19" max="19" width="10.75" style="84" customWidth="1"/>
    <col min="20" max="20" width="10.375" style="84" customWidth="1"/>
    <col min="21" max="21" width="11" style="84" customWidth="1"/>
    <col min="22" max="25" width="8.375" style="84" customWidth="1"/>
    <col min="26" max="26" width="10.75" style="84" customWidth="1"/>
    <col min="27" max="27" width="13" style="84" customWidth="1"/>
    <col min="28" max="28" width="9.75" style="84" customWidth="1"/>
    <col min="29" max="32" width="8.375" style="84" customWidth="1"/>
    <col min="33" max="33" width="10.75" style="84" customWidth="1"/>
    <col min="34" max="34" width="13" style="84" customWidth="1"/>
    <col min="35" max="35" width="9.75" style="84" customWidth="1"/>
    <col min="36" max="39" width="8.375" style="84" customWidth="1"/>
    <col min="40" max="40" width="10.75" style="84" customWidth="1"/>
    <col min="41" max="41" width="13" style="84" customWidth="1"/>
    <col min="42" max="42" width="10.375" style="84" customWidth="1"/>
    <col min="43" max="16384" width="9.125" style="61"/>
  </cols>
  <sheetData>
    <row r="1" spans="1:47" s="89" customFormat="1" ht="27" customHeight="1">
      <c r="A1" s="839" t="s">
        <v>115</v>
      </c>
      <c r="B1" s="839"/>
      <c r="C1" s="839"/>
      <c r="D1" s="839"/>
      <c r="E1" s="839"/>
      <c r="F1" s="839"/>
      <c r="G1" s="839"/>
      <c r="H1" s="839"/>
      <c r="I1" s="839"/>
      <c r="J1" s="839"/>
      <c r="K1" s="839"/>
      <c r="L1" s="839"/>
      <c r="M1" s="839"/>
      <c r="N1" s="839"/>
      <c r="O1" s="839"/>
      <c r="P1" s="85"/>
      <c r="Q1" s="86"/>
      <c r="R1" s="86"/>
      <c r="S1" s="86"/>
      <c r="T1" s="86"/>
      <c r="U1" s="86"/>
      <c r="V1" s="87"/>
      <c r="W1" s="87"/>
      <c r="X1" s="87"/>
      <c r="Y1" s="87"/>
      <c r="Z1" s="87"/>
      <c r="AA1" s="87"/>
      <c r="AB1" s="87"/>
      <c r="AC1" s="87"/>
      <c r="AD1" s="87"/>
      <c r="AE1" s="87"/>
      <c r="AF1" s="87"/>
      <c r="AG1" s="87"/>
      <c r="AH1" s="87"/>
      <c r="AI1" s="145" t="s">
        <v>0</v>
      </c>
      <c r="AJ1" s="144"/>
      <c r="AK1" s="144"/>
      <c r="AL1" s="144"/>
      <c r="AM1" s="144"/>
      <c r="AN1" s="144"/>
      <c r="AO1" s="144"/>
      <c r="AP1" s="144"/>
      <c r="AQ1" s="88"/>
      <c r="AR1" s="88"/>
      <c r="AS1" s="88"/>
      <c r="AT1" s="88"/>
      <c r="AU1" s="88"/>
    </row>
    <row r="2" spans="1:47" s="89" customFormat="1" ht="27" customHeight="1">
      <c r="A2" s="930" t="s">
        <v>1</v>
      </c>
      <c r="B2" s="930"/>
      <c r="C2" s="930"/>
      <c r="D2" s="930"/>
      <c r="E2" s="930"/>
      <c r="F2" s="930"/>
      <c r="G2" s="930"/>
      <c r="H2" s="930"/>
      <c r="I2" s="930"/>
      <c r="J2" s="930"/>
      <c r="K2" s="930"/>
      <c r="L2" s="930"/>
      <c r="M2" s="930"/>
      <c r="N2" s="930"/>
      <c r="O2" s="930"/>
      <c r="P2" s="85"/>
      <c r="Q2" s="87"/>
      <c r="R2" s="87"/>
      <c r="S2" s="87"/>
      <c r="T2" s="87"/>
      <c r="U2" s="87"/>
      <c r="V2" s="87"/>
      <c r="W2" s="87"/>
      <c r="X2" s="87"/>
      <c r="Y2" s="87"/>
      <c r="Z2" s="87"/>
      <c r="AA2" s="87"/>
      <c r="AB2" s="87"/>
      <c r="AC2" s="87"/>
      <c r="AD2" s="87"/>
      <c r="AE2" s="87"/>
      <c r="AF2" s="87"/>
      <c r="AG2" s="87"/>
      <c r="AH2" s="87"/>
      <c r="AI2" s="146" t="s">
        <v>2</v>
      </c>
      <c r="AJ2" s="143"/>
      <c r="AK2" s="143"/>
      <c r="AL2" s="143"/>
      <c r="AM2" s="143"/>
      <c r="AN2" s="143"/>
      <c r="AO2" s="143"/>
      <c r="AP2" s="143"/>
      <c r="AQ2" s="88"/>
      <c r="AR2" s="88"/>
      <c r="AS2" s="88"/>
      <c r="AT2" s="88"/>
      <c r="AU2" s="88"/>
    </row>
    <row r="3" spans="1:47" s="89" customFormat="1" ht="27" customHeight="1">
      <c r="A3" s="926" t="s">
        <v>3</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6"/>
      <c r="AM3" s="926"/>
      <c r="AN3" s="926"/>
      <c r="AO3" s="926"/>
      <c r="AP3" s="926"/>
      <c r="AQ3" s="88"/>
      <c r="AR3" s="88"/>
      <c r="AS3" s="88"/>
      <c r="AT3" s="88"/>
      <c r="AU3" s="88"/>
    </row>
    <row r="4" spans="1:47" s="89" customFormat="1" ht="38.65" customHeight="1">
      <c r="A4" s="839" t="s">
        <v>116</v>
      </c>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c r="AN4" s="839"/>
      <c r="AO4" s="839"/>
      <c r="AP4" s="839"/>
    </row>
    <row r="5" spans="1:47" s="90" customFormat="1" ht="30" customHeight="1">
      <c r="A5" s="927" t="s">
        <v>4</v>
      </c>
      <c r="B5" s="927"/>
      <c r="C5" s="927"/>
      <c r="D5" s="927"/>
      <c r="E5" s="927"/>
      <c r="F5" s="927"/>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89"/>
    </row>
    <row r="6" spans="1:47" s="92" customFormat="1" ht="30" customHeight="1">
      <c r="A6" s="918" t="s">
        <v>117</v>
      </c>
      <c r="B6" s="918" t="s">
        <v>86</v>
      </c>
      <c r="C6" s="918" t="s">
        <v>89</v>
      </c>
      <c r="D6" s="918" t="s">
        <v>118</v>
      </c>
      <c r="E6" s="916" t="s">
        <v>119</v>
      </c>
      <c r="F6" s="928" t="s">
        <v>7</v>
      </c>
      <c r="G6" s="928"/>
      <c r="H6" s="928"/>
      <c r="I6" s="928"/>
      <c r="J6" s="928"/>
      <c r="K6" s="928"/>
      <c r="L6" s="928"/>
      <c r="M6" s="928"/>
      <c r="N6" s="928"/>
      <c r="O6" s="928"/>
      <c r="P6" s="928"/>
      <c r="Q6" s="928"/>
      <c r="R6" s="928"/>
      <c r="S6" s="928"/>
      <c r="T6" s="928"/>
      <c r="U6" s="928"/>
      <c r="V6" s="928"/>
      <c r="W6" s="928"/>
      <c r="X6" s="928"/>
      <c r="Y6" s="928"/>
      <c r="Z6" s="928"/>
      <c r="AA6" s="928"/>
      <c r="AB6" s="916" t="s">
        <v>8</v>
      </c>
      <c r="AC6" s="916"/>
      <c r="AD6" s="916"/>
      <c r="AE6" s="916"/>
      <c r="AF6" s="916"/>
      <c r="AG6" s="916"/>
      <c r="AH6" s="916"/>
      <c r="AI6" s="916"/>
      <c r="AJ6" s="916"/>
      <c r="AK6" s="916"/>
      <c r="AL6" s="916"/>
      <c r="AM6" s="916"/>
      <c r="AN6" s="916"/>
      <c r="AO6" s="916"/>
      <c r="AP6" s="919" t="s">
        <v>9</v>
      </c>
      <c r="AQ6" s="91"/>
    </row>
    <row r="7" spans="1:47" s="93" customFormat="1" ht="39" customHeight="1">
      <c r="A7" s="918"/>
      <c r="B7" s="918"/>
      <c r="C7" s="918"/>
      <c r="D7" s="918"/>
      <c r="E7" s="916"/>
      <c r="F7" s="916" t="s">
        <v>120</v>
      </c>
      <c r="G7" s="916"/>
      <c r="H7" s="916"/>
      <c r="I7" s="916"/>
      <c r="J7" s="916"/>
      <c r="K7" s="916"/>
      <c r="L7" s="916"/>
      <c r="M7" s="916" t="s">
        <v>121</v>
      </c>
      <c r="N7" s="931" t="s">
        <v>122</v>
      </c>
      <c r="O7" s="931"/>
      <c r="P7" s="931"/>
      <c r="Q7" s="931"/>
      <c r="R7" s="931"/>
      <c r="S7" s="931"/>
      <c r="T7" s="931"/>
      <c r="U7" s="916" t="s">
        <v>34</v>
      </c>
      <c r="V7" s="916"/>
      <c r="W7" s="916"/>
      <c r="X7" s="916"/>
      <c r="Y7" s="916"/>
      <c r="Z7" s="916"/>
      <c r="AA7" s="916"/>
      <c r="AB7" s="916" t="s">
        <v>35</v>
      </c>
      <c r="AC7" s="916"/>
      <c r="AD7" s="916"/>
      <c r="AE7" s="916"/>
      <c r="AF7" s="916"/>
      <c r="AG7" s="916"/>
      <c r="AH7" s="916"/>
      <c r="AI7" s="916" t="s">
        <v>123</v>
      </c>
      <c r="AJ7" s="916"/>
      <c r="AK7" s="916"/>
      <c r="AL7" s="916"/>
      <c r="AM7" s="916"/>
      <c r="AN7" s="916"/>
      <c r="AO7" s="916"/>
      <c r="AP7" s="920"/>
      <c r="AQ7" s="929"/>
    </row>
    <row r="8" spans="1:47" s="49" customFormat="1" ht="30.4" customHeight="1">
      <c r="A8" s="918"/>
      <c r="B8" s="918"/>
      <c r="C8" s="918"/>
      <c r="D8" s="918"/>
      <c r="E8" s="916"/>
      <c r="F8" s="916" t="s">
        <v>93</v>
      </c>
      <c r="G8" s="916" t="s">
        <v>13</v>
      </c>
      <c r="H8" s="916"/>
      <c r="I8" s="916"/>
      <c r="J8" s="916"/>
      <c r="K8" s="916"/>
      <c r="L8" s="916"/>
      <c r="M8" s="916"/>
      <c r="N8" s="916" t="s">
        <v>93</v>
      </c>
      <c r="O8" s="916" t="s">
        <v>13</v>
      </c>
      <c r="P8" s="916"/>
      <c r="Q8" s="916"/>
      <c r="R8" s="916"/>
      <c r="S8" s="916"/>
      <c r="T8" s="916"/>
      <c r="U8" s="916" t="s">
        <v>93</v>
      </c>
      <c r="V8" s="916" t="s">
        <v>13</v>
      </c>
      <c r="W8" s="916"/>
      <c r="X8" s="916"/>
      <c r="Y8" s="916"/>
      <c r="Z8" s="916"/>
      <c r="AA8" s="916"/>
      <c r="AB8" s="916" t="s">
        <v>93</v>
      </c>
      <c r="AC8" s="916" t="s">
        <v>13</v>
      </c>
      <c r="AD8" s="916"/>
      <c r="AE8" s="916"/>
      <c r="AF8" s="916"/>
      <c r="AG8" s="916"/>
      <c r="AH8" s="916"/>
      <c r="AI8" s="916" t="s">
        <v>93</v>
      </c>
      <c r="AJ8" s="916" t="s">
        <v>13</v>
      </c>
      <c r="AK8" s="916"/>
      <c r="AL8" s="916"/>
      <c r="AM8" s="916"/>
      <c r="AN8" s="916"/>
      <c r="AO8" s="916"/>
      <c r="AP8" s="920"/>
      <c r="AQ8" s="929"/>
    </row>
    <row r="9" spans="1:47" s="49" customFormat="1" ht="30.4" customHeight="1">
      <c r="A9" s="918"/>
      <c r="B9" s="918"/>
      <c r="C9" s="918"/>
      <c r="D9" s="918"/>
      <c r="E9" s="916"/>
      <c r="F9" s="916"/>
      <c r="G9" s="916" t="s">
        <v>124</v>
      </c>
      <c r="H9" s="916"/>
      <c r="I9" s="916"/>
      <c r="J9" s="916"/>
      <c r="K9" s="916"/>
      <c r="L9" s="916" t="s">
        <v>125</v>
      </c>
      <c r="M9" s="916"/>
      <c r="N9" s="916"/>
      <c r="O9" s="916" t="s">
        <v>124</v>
      </c>
      <c r="P9" s="916"/>
      <c r="Q9" s="916"/>
      <c r="R9" s="916"/>
      <c r="S9" s="916"/>
      <c r="T9" s="916" t="s">
        <v>125</v>
      </c>
      <c r="U9" s="916"/>
      <c r="V9" s="916" t="s">
        <v>124</v>
      </c>
      <c r="W9" s="916"/>
      <c r="X9" s="916"/>
      <c r="Y9" s="916"/>
      <c r="Z9" s="916"/>
      <c r="AA9" s="916" t="s">
        <v>125</v>
      </c>
      <c r="AB9" s="916"/>
      <c r="AC9" s="916" t="s">
        <v>124</v>
      </c>
      <c r="AD9" s="916"/>
      <c r="AE9" s="916"/>
      <c r="AF9" s="916"/>
      <c r="AG9" s="916"/>
      <c r="AH9" s="916" t="s">
        <v>125</v>
      </c>
      <c r="AI9" s="916"/>
      <c r="AJ9" s="916" t="s">
        <v>124</v>
      </c>
      <c r="AK9" s="916"/>
      <c r="AL9" s="916"/>
      <c r="AM9" s="916"/>
      <c r="AN9" s="916"/>
      <c r="AO9" s="916" t="s">
        <v>125</v>
      </c>
      <c r="AP9" s="920"/>
      <c r="AQ9" s="929"/>
    </row>
    <row r="10" spans="1:47" s="49" customFormat="1" ht="30.4" customHeight="1">
      <c r="A10" s="918"/>
      <c r="B10" s="918"/>
      <c r="C10" s="918"/>
      <c r="D10" s="918"/>
      <c r="E10" s="916"/>
      <c r="F10" s="916"/>
      <c r="G10" s="916" t="s">
        <v>12</v>
      </c>
      <c r="H10" s="916" t="s">
        <v>13</v>
      </c>
      <c r="I10" s="916"/>
      <c r="J10" s="916"/>
      <c r="K10" s="916"/>
      <c r="L10" s="916"/>
      <c r="M10" s="916"/>
      <c r="N10" s="916"/>
      <c r="O10" s="916" t="s">
        <v>12</v>
      </c>
      <c r="P10" s="916" t="s">
        <v>13</v>
      </c>
      <c r="Q10" s="916"/>
      <c r="R10" s="916"/>
      <c r="S10" s="916"/>
      <c r="T10" s="916"/>
      <c r="U10" s="916"/>
      <c r="V10" s="916" t="s">
        <v>12</v>
      </c>
      <c r="W10" s="916" t="s">
        <v>13</v>
      </c>
      <c r="X10" s="916"/>
      <c r="Y10" s="916"/>
      <c r="Z10" s="916"/>
      <c r="AA10" s="916"/>
      <c r="AB10" s="916"/>
      <c r="AC10" s="916" t="s">
        <v>12</v>
      </c>
      <c r="AD10" s="916" t="s">
        <v>13</v>
      </c>
      <c r="AE10" s="916"/>
      <c r="AF10" s="916"/>
      <c r="AG10" s="916"/>
      <c r="AH10" s="916"/>
      <c r="AI10" s="916"/>
      <c r="AJ10" s="916" t="s">
        <v>12</v>
      </c>
      <c r="AK10" s="916" t="s">
        <v>13</v>
      </c>
      <c r="AL10" s="916"/>
      <c r="AM10" s="916"/>
      <c r="AN10" s="916"/>
      <c r="AO10" s="916"/>
      <c r="AP10" s="920"/>
      <c r="AQ10" s="94"/>
    </row>
    <row r="11" spans="1:47" s="49" customFormat="1" ht="64.900000000000006" customHeight="1">
      <c r="A11" s="918"/>
      <c r="B11" s="918"/>
      <c r="C11" s="918"/>
      <c r="D11" s="918"/>
      <c r="E11" s="916"/>
      <c r="F11" s="916"/>
      <c r="G11" s="916"/>
      <c r="H11" s="95" t="s">
        <v>126</v>
      </c>
      <c r="I11" s="95" t="s">
        <v>127</v>
      </c>
      <c r="J11" s="95" t="s">
        <v>128</v>
      </c>
      <c r="K11" s="95" t="s">
        <v>129</v>
      </c>
      <c r="L11" s="916"/>
      <c r="M11" s="916"/>
      <c r="N11" s="916"/>
      <c r="O11" s="916"/>
      <c r="P11" s="95" t="s">
        <v>126</v>
      </c>
      <c r="Q11" s="95" t="s">
        <v>127</v>
      </c>
      <c r="R11" s="95" t="s">
        <v>128</v>
      </c>
      <c r="S11" s="95" t="s">
        <v>129</v>
      </c>
      <c r="T11" s="916"/>
      <c r="U11" s="916"/>
      <c r="V11" s="916"/>
      <c r="W11" s="95" t="s">
        <v>126</v>
      </c>
      <c r="X11" s="95" t="s">
        <v>127</v>
      </c>
      <c r="Y11" s="95" t="s">
        <v>128</v>
      </c>
      <c r="Z11" s="95" t="s">
        <v>129</v>
      </c>
      <c r="AA11" s="916"/>
      <c r="AB11" s="916"/>
      <c r="AC11" s="916"/>
      <c r="AD11" s="95" t="s">
        <v>126</v>
      </c>
      <c r="AE11" s="95" t="s">
        <v>127</v>
      </c>
      <c r="AF11" s="95" t="s">
        <v>128</v>
      </c>
      <c r="AG11" s="95" t="s">
        <v>129</v>
      </c>
      <c r="AH11" s="916"/>
      <c r="AI11" s="916"/>
      <c r="AJ11" s="916"/>
      <c r="AK11" s="95" t="s">
        <v>126</v>
      </c>
      <c r="AL11" s="95" t="s">
        <v>127</v>
      </c>
      <c r="AM11" s="95" t="s">
        <v>128</v>
      </c>
      <c r="AN11" s="95" t="s">
        <v>129</v>
      </c>
      <c r="AO11" s="916"/>
      <c r="AP11" s="921"/>
      <c r="AQ11" s="94"/>
    </row>
    <row r="12" spans="1:47" s="96" customFormat="1" ht="27" customHeight="1">
      <c r="A12" s="50">
        <v>1</v>
      </c>
      <c r="B12" s="50">
        <v>2</v>
      </c>
      <c r="C12" s="50">
        <v>3</v>
      </c>
      <c r="D12" s="50">
        <v>4</v>
      </c>
      <c r="E12" s="50">
        <v>5</v>
      </c>
      <c r="F12" s="50">
        <v>6</v>
      </c>
      <c r="G12" s="50">
        <v>7</v>
      </c>
      <c r="H12" s="50">
        <v>8</v>
      </c>
      <c r="I12" s="50">
        <v>9</v>
      </c>
      <c r="J12" s="50">
        <v>10</v>
      </c>
      <c r="K12" s="50">
        <v>11</v>
      </c>
      <c r="L12" s="50">
        <v>12</v>
      </c>
      <c r="M12" s="50">
        <v>13</v>
      </c>
      <c r="N12" s="50">
        <v>13</v>
      </c>
      <c r="O12" s="50">
        <v>14</v>
      </c>
      <c r="P12" s="50">
        <v>15</v>
      </c>
      <c r="Q12" s="50">
        <v>16</v>
      </c>
      <c r="R12" s="50">
        <v>17</v>
      </c>
      <c r="S12" s="50">
        <v>18</v>
      </c>
      <c r="T12" s="50">
        <v>19</v>
      </c>
      <c r="U12" s="50">
        <v>20</v>
      </c>
      <c r="V12" s="50">
        <v>21</v>
      </c>
      <c r="W12" s="50">
        <v>22</v>
      </c>
      <c r="X12" s="50">
        <v>23</v>
      </c>
      <c r="Y12" s="50">
        <v>24</v>
      </c>
      <c r="Z12" s="50">
        <v>25</v>
      </c>
      <c r="AA12" s="50">
        <v>26</v>
      </c>
      <c r="AB12" s="50">
        <v>27</v>
      </c>
      <c r="AC12" s="50">
        <v>28</v>
      </c>
      <c r="AD12" s="50">
        <v>29</v>
      </c>
      <c r="AE12" s="50">
        <v>30</v>
      </c>
      <c r="AF12" s="50">
        <v>31</v>
      </c>
      <c r="AG12" s="50">
        <v>32</v>
      </c>
      <c r="AH12" s="50">
        <v>33</v>
      </c>
      <c r="AI12" s="50">
        <v>34</v>
      </c>
      <c r="AJ12" s="50">
        <v>35</v>
      </c>
      <c r="AK12" s="50">
        <v>36</v>
      </c>
      <c r="AL12" s="50">
        <v>37</v>
      </c>
      <c r="AM12" s="50">
        <v>38</v>
      </c>
      <c r="AN12" s="50">
        <v>39</v>
      </c>
      <c r="AO12" s="50">
        <v>40</v>
      </c>
      <c r="AP12" s="50">
        <v>41</v>
      </c>
    </row>
    <row r="13" spans="1:47" ht="38.65" customHeight="1">
      <c r="A13" s="80"/>
      <c r="B13" s="55" t="s">
        <v>17</v>
      </c>
      <c r="C13" s="59"/>
      <c r="D13" s="59"/>
      <c r="E13" s="60"/>
      <c r="F13" s="60"/>
      <c r="G13" s="60"/>
      <c r="H13" s="60"/>
      <c r="I13" s="60"/>
      <c r="J13" s="60"/>
      <c r="K13" s="60"/>
      <c r="L13" s="60"/>
      <c r="M13" s="60"/>
      <c r="N13" s="60"/>
      <c r="O13" s="60"/>
      <c r="P13" s="60"/>
      <c r="Q13" s="60"/>
      <c r="R13" s="60"/>
      <c r="S13" s="60"/>
      <c r="T13" s="60"/>
      <c r="U13" s="60"/>
      <c r="V13" s="60"/>
      <c r="W13" s="60"/>
      <c r="X13" s="60"/>
      <c r="Y13" s="60"/>
      <c r="Z13" s="60"/>
      <c r="AA13" s="60"/>
      <c r="AB13" s="50"/>
      <c r="AC13" s="50"/>
      <c r="AD13" s="50"/>
      <c r="AE13" s="50"/>
      <c r="AF13" s="50"/>
      <c r="AG13" s="50"/>
      <c r="AH13" s="50"/>
      <c r="AI13" s="50"/>
      <c r="AJ13" s="50"/>
      <c r="AK13" s="50"/>
      <c r="AL13" s="50"/>
      <c r="AM13" s="50"/>
      <c r="AN13" s="50"/>
      <c r="AO13" s="50"/>
      <c r="AP13" s="60"/>
    </row>
    <row r="14" spans="1:47" ht="46.15" customHeight="1">
      <c r="A14" s="97" t="s">
        <v>95</v>
      </c>
      <c r="B14" s="54" t="s">
        <v>130</v>
      </c>
      <c r="C14" s="59"/>
      <c r="D14" s="59"/>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row>
    <row r="15" spans="1:47" ht="76.900000000000006" customHeight="1">
      <c r="A15" s="53" t="s">
        <v>46</v>
      </c>
      <c r="B15" s="58" t="s">
        <v>131</v>
      </c>
      <c r="C15" s="59"/>
      <c r="D15" s="59"/>
      <c r="E15" s="59"/>
      <c r="F15" s="59"/>
      <c r="G15" s="60"/>
      <c r="H15" s="60"/>
      <c r="I15" s="60"/>
      <c r="J15" s="60"/>
      <c r="K15" s="60"/>
      <c r="L15" s="60"/>
      <c r="M15" s="60"/>
      <c r="N15" s="60"/>
      <c r="O15" s="60"/>
      <c r="P15" s="60"/>
      <c r="Q15" s="60"/>
      <c r="R15" s="60"/>
      <c r="S15" s="60"/>
      <c r="T15" s="60"/>
      <c r="U15" s="60"/>
      <c r="V15" s="60"/>
      <c r="W15" s="60"/>
      <c r="X15" s="60"/>
      <c r="Y15" s="60"/>
      <c r="Z15" s="98"/>
      <c r="AA15" s="98"/>
      <c r="AB15" s="98"/>
      <c r="AC15" s="98"/>
      <c r="AD15" s="98"/>
      <c r="AE15" s="98"/>
      <c r="AF15" s="98"/>
      <c r="AG15" s="98"/>
      <c r="AH15" s="98"/>
      <c r="AI15" s="98"/>
      <c r="AJ15" s="98"/>
      <c r="AK15" s="98"/>
      <c r="AL15" s="98"/>
      <c r="AM15" s="98"/>
      <c r="AN15" s="98"/>
      <c r="AO15" s="98"/>
      <c r="AP15" s="98"/>
    </row>
    <row r="16" spans="1:47" s="66" customFormat="1" ht="76.900000000000006" customHeight="1">
      <c r="A16" s="62" t="s">
        <v>96</v>
      </c>
      <c r="B16" s="63" t="s">
        <v>316</v>
      </c>
      <c r="C16" s="64"/>
      <c r="D16" s="64"/>
      <c r="E16" s="64"/>
      <c r="F16" s="64"/>
      <c r="G16" s="65"/>
      <c r="H16" s="65"/>
      <c r="I16" s="65"/>
      <c r="J16" s="65"/>
      <c r="K16" s="65"/>
      <c r="L16" s="65"/>
      <c r="M16" s="65"/>
      <c r="N16" s="65"/>
      <c r="O16" s="65"/>
      <c r="P16" s="65"/>
      <c r="Q16" s="65"/>
      <c r="R16" s="65"/>
      <c r="S16" s="65"/>
      <c r="T16" s="65"/>
      <c r="U16" s="65"/>
      <c r="V16" s="65"/>
      <c r="W16" s="65"/>
      <c r="X16" s="65"/>
      <c r="Y16" s="65"/>
      <c r="Z16" s="99"/>
      <c r="AA16" s="99"/>
      <c r="AB16" s="99"/>
      <c r="AC16" s="99"/>
      <c r="AD16" s="99"/>
      <c r="AE16" s="99"/>
      <c r="AF16" s="99"/>
      <c r="AG16" s="99"/>
      <c r="AH16" s="99"/>
      <c r="AI16" s="99"/>
      <c r="AJ16" s="99"/>
      <c r="AK16" s="99"/>
      <c r="AL16" s="99"/>
      <c r="AM16" s="99"/>
      <c r="AN16" s="99"/>
      <c r="AO16" s="99"/>
      <c r="AP16" s="99"/>
    </row>
    <row r="17" spans="1:42" ht="41.65" customHeight="1">
      <c r="A17" s="72" t="s">
        <v>97</v>
      </c>
      <c r="B17" s="73" t="s">
        <v>98</v>
      </c>
      <c r="C17" s="59"/>
      <c r="D17" s="59"/>
      <c r="E17" s="59"/>
      <c r="F17" s="59"/>
      <c r="G17" s="60"/>
      <c r="H17" s="60"/>
      <c r="I17" s="60"/>
      <c r="J17" s="60"/>
      <c r="K17" s="60"/>
      <c r="L17" s="60"/>
      <c r="M17" s="60"/>
      <c r="N17" s="60"/>
      <c r="O17" s="60"/>
      <c r="P17" s="60"/>
      <c r="Q17" s="60"/>
      <c r="R17" s="60"/>
      <c r="S17" s="60"/>
      <c r="T17" s="60"/>
      <c r="U17" s="60"/>
      <c r="V17" s="60"/>
      <c r="W17" s="60"/>
      <c r="X17" s="60"/>
      <c r="Y17" s="60"/>
      <c r="Z17" s="98"/>
      <c r="AA17" s="98"/>
      <c r="AB17" s="98"/>
      <c r="AC17" s="98"/>
      <c r="AD17" s="98"/>
      <c r="AE17" s="98"/>
      <c r="AF17" s="98"/>
      <c r="AG17" s="98"/>
      <c r="AH17" s="98"/>
      <c r="AI17" s="98"/>
      <c r="AJ17" s="98"/>
      <c r="AK17" s="98"/>
      <c r="AL17" s="98"/>
      <c r="AM17" s="98"/>
      <c r="AN17" s="98"/>
      <c r="AO17" s="98"/>
      <c r="AP17" s="98"/>
    </row>
    <row r="18" spans="1:42" ht="41.65" customHeight="1">
      <c r="A18" s="72" t="s">
        <v>99</v>
      </c>
      <c r="B18" s="100" t="s">
        <v>100</v>
      </c>
      <c r="C18" s="59"/>
      <c r="D18" s="59"/>
      <c r="E18" s="59"/>
      <c r="F18" s="59"/>
      <c r="G18" s="60"/>
      <c r="H18" s="60"/>
      <c r="I18" s="60"/>
      <c r="J18" s="60"/>
      <c r="K18" s="60"/>
      <c r="L18" s="60"/>
      <c r="M18" s="60"/>
      <c r="N18" s="60"/>
      <c r="O18" s="60"/>
      <c r="P18" s="60"/>
      <c r="Q18" s="60"/>
      <c r="R18" s="60"/>
      <c r="S18" s="60"/>
      <c r="T18" s="60"/>
      <c r="U18" s="60"/>
      <c r="V18" s="60"/>
      <c r="W18" s="60"/>
      <c r="X18" s="60"/>
      <c r="Y18" s="60"/>
      <c r="Z18" s="98"/>
      <c r="AA18" s="98"/>
      <c r="AB18" s="98"/>
      <c r="AC18" s="98"/>
      <c r="AD18" s="98"/>
      <c r="AE18" s="98"/>
      <c r="AF18" s="98"/>
      <c r="AG18" s="98"/>
      <c r="AH18" s="98"/>
      <c r="AI18" s="98"/>
      <c r="AJ18" s="98"/>
      <c r="AK18" s="98"/>
      <c r="AL18" s="98"/>
      <c r="AM18" s="98"/>
      <c r="AN18" s="98"/>
      <c r="AO18" s="98"/>
      <c r="AP18" s="98"/>
    </row>
    <row r="19" spans="1:42" s="66" customFormat="1" ht="79.900000000000006" customHeight="1">
      <c r="A19" s="62" t="s">
        <v>101</v>
      </c>
      <c r="B19" s="63" t="s">
        <v>317</v>
      </c>
      <c r="C19" s="64"/>
      <c r="D19" s="64"/>
      <c r="E19" s="64"/>
      <c r="F19" s="64"/>
      <c r="G19" s="65"/>
      <c r="H19" s="65"/>
      <c r="I19" s="65"/>
      <c r="J19" s="65"/>
      <c r="K19" s="65"/>
      <c r="L19" s="65"/>
      <c r="M19" s="65"/>
      <c r="N19" s="65"/>
      <c r="O19" s="65"/>
      <c r="P19" s="65"/>
      <c r="Q19" s="65"/>
      <c r="R19" s="65"/>
      <c r="S19" s="65"/>
      <c r="T19" s="65"/>
      <c r="U19" s="65"/>
      <c r="V19" s="65"/>
      <c r="W19" s="65"/>
      <c r="X19" s="65"/>
      <c r="Y19" s="65"/>
      <c r="Z19" s="99"/>
      <c r="AA19" s="99"/>
      <c r="AB19" s="99"/>
      <c r="AC19" s="99"/>
      <c r="AD19" s="99"/>
      <c r="AE19" s="99"/>
      <c r="AF19" s="99"/>
      <c r="AG19" s="99"/>
      <c r="AH19" s="99"/>
      <c r="AI19" s="99"/>
      <c r="AJ19" s="99"/>
      <c r="AK19" s="99"/>
      <c r="AL19" s="99"/>
      <c r="AM19" s="99"/>
      <c r="AN19" s="99"/>
      <c r="AO19" s="99"/>
      <c r="AP19" s="99"/>
    </row>
    <row r="20" spans="1:42" s="57" customFormat="1" ht="46.15" customHeight="1">
      <c r="A20" s="72"/>
      <c r="B20" s="73" t="s">
        <v>102</v>
      </c>
      <c r="C20" s="55"/>
      <c r="D20" s="55"/>
      <c r="E20" s="55"/>
      <c r="F20" s="55"/>
      <c r="G20" s="56"/>
      <c r="H20" s="56"/>
      <c r="I20" s="56"/>
      <c r="J20" s="56"/>
      <c r="K20" s="56"/>
      <c r="L20" s="56"/>
      <c r="M20" s="56"/>
      <c r="N20" s="56"/>
      <c r="O20" s="56"/>
      <c r="P20" s="56"/>
      <c r="Q20" s="56"/>
      <c r="R20" s="56"/>
      <c r="S20" s="56"/>
      <c r="T20" s="56"/>
      <c r="U20" s="56"/>
      <c r="V20" s="56"/>
      <c r="W20" s="56"/>
      <c r="X20" s="56"/>
      <c r="Y20" s="56"/>
      <c r="Z20" s="101"/>
      <c r="AA20" s="101"/>
      <c r="AB20" s="101"/>
      <c r="AC20" s="101"/>
      <c r="AD20" s="101"/>
      <c r="AE20" s="101"/>
      <c r="AF20" s="101"/>
      <c r="AG20" s="101"/>
      <c r="AH20" s="101"/>
      <c r="AI20" s="101"/>
      <c r="AJ20" s="101"/>
      <c r="AK20" s="101"/>
      <c r="AL20" s="101"/>
      <c r="AM20" s="101"/>
      <c r="AN20" s="101"/>
      <c r="AO20" s="101"/>
      <c r="AP20" s="101"/>
    </row>
    <row r="21" spans="1:42" s="76" customFormat="1" ht="61.15" customHeight="1">
      <c r="A21" s="62" t="s">
        <v>103</v>
      </c>
      <c r="B21" s="63" t="s">
        <v>318</v>
      </c>
      <c r="C21" s="74"/>
      <c r="D21" s="74"/>
      <c r="E21" s="74"/>
      <c r="F21" s="74"/>
      <c r="G21" s="75"/>
      <c r="H21" s="75"/>
      <c r="I21" s="75"/>
      <c r="J21" s="75"/>
      <c r="K21" s="75"/>
      <c r="L21" s="75"/>
      <c r="M21" s="75"/>
      <c r="N21" s="75"/>
      <c r="O21" s="75"/>
      <c r="P21" s="75"/>
      <c r="Q21" s="75"/>
      <c r="R21" s="75"/>
      <c r="S21" s="75"/>
      <c r="T21" s="75"/>
      <c r="U21" s="75"/>
      <c r="V21" s="75"/>
      <c r="W21" s="75"/>
      <c r="X21" s="75"/>
      <c r="Y21" s="75"/>
      <c r="Z21" s="102"/>
      <c r="AA21" s="102"/>
      <c r="AB21" s="102"/>
      <c r="AC21" s="102"/>
      <c r="AD21" s="102"/>
      <c r="AE21" s="102"/>
      <c r="AF21" s="102"/>
      <c r="AG21" s="102"/>
      <c r="AH21" s="102"/>
      <c r="AI21" s="102"/>
      <c r="AJ21" s="102"/>
      <c r="AK21" s="102"/>
      <c r="AL21" s="102"/>
      <c r="AM21" s="102"/>
      <c r="AN21" s="102"/>
      <c r="AO21" s="102"/>
      <c r="AP21" s="102"/>
    </row>
    <row r="22" spans="1:42" s="76" customFormat="1" ht="100.9" customHeight="1">
      <c r="A22" s="62"/>
      <c r="B22" s="77" t="s">
        <v>319</v>
      </c>
      <c r="C22" s="74"/>
      <c r="D22" s="74"/>
      <c r="E22" s="74"/>
      <c r="F22" s="74"/>
      <c r="G22" s="75"/>
      <c r="H22" s="75"/>
      <c r="I22" s="75"/>
      <c r="J22" s="75"/>
      <c r="K22" s="75"/>
      <c r="L22" s="75"/>
      <c r="M22" s="75"/>
      <c r="N22" s="75"/>
      <c r="O22" s="75"/>
      <c r="P22" s="75"/>
      <c r="Q22" s="75"/>
      <c r="R22" s="75"/>
      <c r="S22" s="75"/>
      <c r="T22" s="75"/>
      <c r="U22" s="75"/>
      <c r="V22" s="75"/>
      <c r="W22" s="75"/>
      <c r="X22" s="75"/>
      <c r="Y22" s="75"/>
      <c r="Z22" s="102"/>
      <c r="AA22" s="102"/>
      <c r="AB22" s="102"/>
      <c r="AC22" s="102"/>
      <c r="AD22" s="102"/>
      <c r="AE22" s="102"/>
      <c r="AF22" s="102"/>
      <c r="AG22" s="102"/>
      <c r="AH22" s="102"/>
      <c r="AI22" s="102"/>
      <c r="AJ22" s="102"/>
      <c r="AK22" s="102"/>
      <c r="AL22" s="102"/>
      <c r="AM22" s="102"/>
      <c r="AN22" s="102"/>
      <c r="AO22" s="102"/>
      <c r="AP22" s="102"/>
    </row>
    <row r="23" spans="1:42" s="76" customFormat="1" ht="70.150000000000006" customHeight="1">
      <c r="A23" s="62"/>
      <c r="B23" s="73" t="s">
        <v>102</v>
      </c>
      <c r="C23" s="74"/>
      <c r="D23" s="74"/>
      <c r="E23" s="74"/>
      <c r="F23" s="74"/>
      <c r="G23" s="75"/>
      <c r="H23" s="75"/>
      <c r="I23" s="75"/>
      <c r="J23" s="75"/>
      <c r="K23" s="75"/>
      <c r="L23" s="75"/>
      <c r="M23" s="75"/>
      <c r="N23" s="75"/>
      <c r="O23" s="75"/>
      <c r="P23" s="75"/>
      <c r="Q23" s="75"/>
      <c r="R23" s="75"/>
      <c r="S23" s="75"/>
      <c r="T23" s="75"/>
      <c r="U23" s="75"/>
      <c r="V23" s="75"/>
      <c r="W23" s="75"/>
      <c r="X23" s="75"/>
      <c r="Y23" s="75"/>
      <c r="Z23" s="102"/>
      <c r="AA23" s="102"/>
      <c r="AB23" s="102"/>
      <c r="AC23" s="102"/>
      <c r="AD23" s="102"/>
      <c r="AE23" s="102"/>
      <c r="AF23" s="102"/>
      <c r="AG23" s="102"/>
      <c r="AH23" s="102"/>
      <c r="AI23" s="102"/>
      <c r="AJ23" s="102"/>
      <c r="AK23" s="102"/>
      <c r="AL23" s="102"/>
      <c r="AM23" s="102"/>
      <c r="AN23" s="102"/>
      <c r="AO23" s="102"/>
      <c r="AP23" s="102"/>
    </row>
    <row r="24" spans="1:42" s="66" customFormat="1" ht="76.150000000000006" customHeight="1">
      <c r="A24" s="62"/>
      <c r="B24" s="77" t="s">
        <v>321</v>
      </c>
      <c r="C24" s="64"/>
      <c r="D24" s="64"/>
      <c r="E24" s="64"/>
      <c r="F24" s="64"/>
      <c r="G24" s="65"/>
      <c r="H24" s="65"/>
      <c r="I24" s="65"/>
      <c r="J24" s="65"/>
      <c r="K24" s="65"/>
      <c r="L24" s="65"/>
      <c r="M24" s="65"/>
      <c r="N24" s="65"/>
      <c r="O24" s="65"/>
      <c r="P24" s="65"/>
      <c r="Q24" s="65"/>
      <c r="R24" s="65"/>
      <c r="S24" s="65"/>
      <c r="T24" s="65"/>
      <c r="U24" s="65"/>
      <c r="V24" s="65"/>
      <c r="W24" s="65"/>
      <c r="X24" s="65"/>
      <c r="Y24" s="65"/>
      <c r="Z24" s="99"/>
      <c r="AA24" s="99"/>
      <c r="AB24" s="99"/>
      <c r="AC24" s="99"/>
      <c r="AD24" s="99"/>
      <c r="AE24" s="99"/>
      <c r="AF24" s="99"/>
      <c r="AG24" s="99"/>
      <c r="AH24" s="99"/>
      <c r="AI24" s="99"/>
      <c r="AJ24" s="99"/>
      <c r="AK24" s="99"/>
      <c r="AL24" s="99"/>
      <c r="AM24" s="99"/>
      <c r="AN24" s="99"/>
      <c r="AO24" s="99"/>
      <c r="AP24" s="99"/>
    </row>
    <row r="25" spans="1:42" s="57" customFormat="1" ht="55.9" customHeight="1">
      <c r="A25" s="72"/>
      <c r="B25" s="73" t="s">
        <v>102</v>
      </c>
      <c r="C25" s="55"/>
      <c r="D25" s="55"/>
      <c r="E25" s="55"/>
      <c r="F25" s="55"/>
      <c r="G25" s="56"/>
      <c r="H25" s="56"/>
      <c r="I25" s="56"/>
      <c r="J25" s="56"/>
      <c r="K25" s="56"/>
      <c r="L25" s="56"/>
      <c r="M25" s="56"/>
      <c r="N25" s="56"/>
      <c r="O25" s="56"/>
      <c r="P25" s="56"/>
      <c r="Q25" s="56"/>
      <c r="R25" s="56"/>
      <c r="S25" s="56"/>
      <c r="T25" s="56"/>
      <c r="U25" s="56"/>
      <c r="V25" s="56"/>
      <c r="W25" s="56"/>
      <c r="X25" s="56"/>
      <c r="Y25" s="56"/>
      <c r="Z25" s="101"/>
      <c r="AA25" s="101"/>
      <c r="AB25" s="101"/>
      <c r="AC25" s="101"/>
      <c r="AD25" s="101"/>
      <c r="AE25" s="101"/>
      <c r="AF25" s="101"/>
      <c r="AG25" s="101"/>
      <c r="AH25" s="101"/>
      <c r="AI25" s="101"/>
      <c r="AJ25" s="101"/>
      <c r="AK25" s="101"/>
      <c r="AL25" s="101"/>
      <c r="AM25" s="101"/>
      <c r="AN25" s="101"/>
      <c r="AO25" s="101"/>
      <c r="AP25" s="101"/>
    </row>
    <row r="26" spans="1:42" s="57" customFormat="1" ht="60.4" customHeight="1">
      <c r="A26" s="53" t="s">
        <v>48</v>
      </c>
      <c r="B26" s="58" t="s">
        <v>323</v>
      </c>
      <c r="C26" s="55"/>
      <c r="D26" s="55"/>
      <c r="E26" s="55"/>
      <c r="F26" s="55"/>
      <c r="G26" s="56"/>
      <c r="H26" s="56"/>
      <c r="I26" s="56"/>
      <c r="J26" s="56"/>
      <c r="K26" s="56"/>
      <c r="L26" s="56"/>
      <c r="M26" s="56"/>
      <c r="N26" s="56"/>
      <c r="O26" s="56"/>
      <c r="P26" s="56"/>
      <c r="Q26" s="56"/>
      <c r="R26" s="56"/>
      <c r="S26" s="56"/>
      <c r="T26" s="56"/>
      <c r="U26" s="56"/>
      <c r="V26" s="56"/>
      <c r="W26" s="56"/>
      <c r="X26" s="56"/>
      <c r="Y26" s="56"/>
      <c r="Z26" s="101"/>
      <c r="AA26" s="101"/>
      <c r="AB26" s="101"/>
      <c r="AC26" s="101"/>
      <c r="AD26" s="101"/>
      <c r="AE26" s="101"/>
      <c r="AF26" s="101"/>
      <c r="AG26" s="101"/>
      <c r="AH26" s="101"/>
      <c r="AI26" s="101"/>
      <c r="AJ26" s="101"/>
      <c r="AK26" s="101"/>
      <c r="AL26" s="101"/>
      <c r="AM26" s="101"/>
      <c r="AN26" s="101"/>
      <c r="AO26" s="101"/>
      <c r="AP26" s="101"/>
    </row>
    <row r="27" spans="1:42" s="66" customFormat="1" ht="76.900000000000006" customHeight="1">
      <c r="A27" s="62" t="s">
        <v>96</v>
      </c>
      <c r="B27" s="63" t="s">
        <v>109</v>
      </c>
      <c r="C27" s="64"/>
      <c r="D27" s="64"/>
      <c r="E27" s="64"/>
      <c r="F27" s="64"/>
      <c r="G27" s="65"/>
      <c r="H27" s="65"/>
      <c r="I27" s="65"/>
      <c r="J27" s="65"/>
      <c r="K27" s="65"/>
      <c r="L27" s="65"/>
      <c r="M27" s="65"/>
      <c r="N27" s="65"/>
      <c r="O27" s="65"/>
      <c r="P27" s="65"/>
      <c r="Q27" s="65"/>
      <c r="R27" s="65"/>
      <c r="S27" s="65"/>
      <c r="T27" s="65"/>
      <c r="U27" s="65"/>
      <c r="V27" s="65"/>
      <c r="W27" s="65"/>
      <c r="X27" s="65"/>
      <c r="Y27" s="65"/>
      <c r="Z27" s="99"/>
      <c r="AA27" s="99"/>
      <c r="AB27" s="99"/>
      <c r="AC27" s="99"/>
      <c r="AD27" s="99"/>
      <c r="AE27" s="99"/>
      <c r="AF27" s="99"/>
      <c r="AG27" s="99"/>
      <c r="AH27" s="99"/>
      <c r="AI27" s="99"/>
      <c r="AJ27" s="99"/>
      <c r="AK27" s="99"/>
      <c r="AL27" s="99"/>
      <c r="AM27" s="99"/>
      <c r="AN27" s="99"/>
      <c r="AO27" s="99"/>
      <c r="AP27" s="99"/>
    </row>
    <row r="28" spans="1:42" ht="54" customHeight="1">
      <c r="A28" s="72"/>
      <c r="B28" s="73" t="s">
        <v>102</v>
      </c>
      <c r="C28" s="59"/>
      <c r="D28" s="59"/>
      <c r="E28" s="59"/>
      <c r="F28" s="59"/>
      <c r="G28" s="60"/>
      <c r="H28" s="60"/>
      <c r="I28" s="60"/>
      <c r="J28" s="60"/>
      <c r="K28" s="60"/>
      <c r="L28" s="60"/>
      <c r="M28" s="60"/>
      <c r="N28" s="60"/>
      <c r="O28" s="60"/>
      <c r="P28" s="60"/>
      <c r="Q28" s="60"/>
      <c r="R28" s="60"/>
      <c r="S28" s="60"/>
      <c r="T28" s="60"/>
      <c r="U28" s="60"/>
      <c r="V28" s="60"/>
      <c r="W28" s="60"/>
      <c r="X28" s="60"/>
      <c r="Y28" s="60"/>
      <c r="Z28" s="98"/>
      <c r="AA28" s="98"/>
      <c r="AB28" s="98"/>
      <c r="AC28" s="98"/>
      <c r="AD28" s="98"/>
      <c r="AE28" s="98"/>
      <c r="AF28" s="98"/>
      <c r="AG28" s="98"/>
      <c r="AH28" s="98"/>
      <c r="AI28" s="98"/>
      <c r="AJ28" s="98"/>
      <c r="AK28" s="98"/>
      <c r="AL28" s="98"/>
      <c r="AM28" s="98"/>
      <c r="AN28" s="98"/>
      <c r="AO28" s="98"/>
      <c r="AP28" s="98"/>
    </row>
    <row r="29" spans="1:42" s="76" customFormat="1" ht="61.9" customHeight="1">
      <c r="A29" s="62" t="s">
        <v>101</v>
      </c>
      <c r="B29" s="63" t="s">
        <v>318</v>
      </c>
      <c r="C29" s="74"/>
      <c r="D29" s="74"/>
      <c r="E29" s="74"/>
      <c r="F29" s="74"/>
      <c r="G29" s="75"/>
      <c r="H29" s="75"/>
      <c r="I29" s="75"/>
      <c r="J29" s="75"/>
      <c r="K29" s="75"/>
      <c r="L29" s="75"/>
      <c r="M29" s="75"/>
      <c r="N29" s="75"/>
      <c r="O29" s="75"/>
      <c r="P29" s="75"/>
      <c r="Q29" s="75"/>
      <c r="R29" s="75"/>
      <c r="S29" s="75"/>
      <c r="T29" s="75"/>
      <c r="U29" s="75"/>
      <c r="V29" s="75"/>
      <c r="W29" s="75"/>
      <c r="X29" s="75"/>
      <c r="Y29" s="75"/>
      <c r="Z29" s="102"/>
      <c r="AA29" s="102"/>
      <c r="AB29" s="102"/>
      <c r="AC29" s="102"/>
      <c r="AD29" s="102"/>
      <c r="AE29" s="102"/>
      <c r="AF29" s="102"/>
      <c r="AG29" s="102"/>
      <c r="AH29" s="102"/>
      <c r="AI29" s="102"/>
      <c r="AJ29" s="102"/>
      <c r="AK29" s="102"/>
      <c r="AL29" s="102"/>
      <c r="AM29" s="102"/>
      <c r="AN29" s="102"/>
      <c r="AO29" s="102"/>
      <c r="AP29" s="102"/>
    </row>
    <row r="30" spans="1:42" s="76" customFormat="1" ht="94.15" customHeight="1">
      <c r="A30" s="62"/>
      <c r="B30" s="77" t="s">
        <v>319</v>
      </c>
      <c r="C30" s="74"/>
      <c r="D30" s="74"/>
      <c r="E30" s="74"/>
      <c r="F30" s="74"/>
      <c r="G30" s="75"/>
      <c r="H30" s="75"/>
      <c r="I30" s="75"/>
      <c r="J30" s="75"/>
      <c r="K30" s="75"/>
      <c r="L30" s="75"/>
      <c r="M30" s="75"/>
      <c r="N30" s="75"/>
      <c r="O30" s="75"/>
      <c r="P30" s="75"/>
      <c r="Q30" s="75"/>
      <c r="R30" s="75"/>
      <c r="S30" s="75"/>
      <c r="T30" s="75"/>
      <c r="U30" s="75"/>
      <c r="V30" s="75"/>
      <c r="W30" s="75"/>
      <c r="X30" s="75"/>
      <c r="Y30" s="75"/>
      <c r="Z30" s="102"/>
      <c r="AA30" s="102"/>
      <c r="AB30" s="102"/>
      <c r="AC30" s="102"/>
      <c r="AD30" s="102"/>
      <c r="AE30" s="102"/>
      <c r="AF30" s="102"/>
      <c r="AG30" s="102"/>
      <c r="AH30" s="102"/>
      <c r="AI30" s="102"/>
      <c r="AJ30" s="102"/>
      <c r="AK30" s="102"/>
      <c r="AL30" s="102"/>
      <c r="AM30" s="102"/>
      <c r="AN30" s="102"/>
      <c r="AO30" s="102"/>
      <c r="AP30" s="102"/>
    </row>
    <row r="31" spans="1:42" s="76" customFormat="1" ht="46.15" customHeight="1">
      <c r="A31" s="62"/>
      <c r="B31" s="73" t="s">
        <v>102</v>
      </c>
      <c r="C31" s="74"/>
      <c r="D31" s="74"/>
      <c r="E31" s="74"/>
      <c r="F31" s="74"/>
      <c r="G31" s="75"/>
      <c r="H31" s="75"/>
      <c r="I31" s="75"/>
      <c r="J31" s="75"/>
      <c r="K31" s="75"/>
      <c r="L31" s="75"/>
      <c r="M31" s="75"/>
      <c r="N31" s="75"/>
      <c r="O31" s="75"/>
      <c r="P31" s="75"/>
      <c r="Q31" s="75"/>
      <c r="R31" s="75"/>
      <c r="S31" s="75"/>
      <c r="T31" s="75"/>
      <c r="U31" s="75"/>
      <c r="V31" s="75"/>
      <c r="W31" s="75"/>
      <c r="X31" s="75"/>
      <c r="Y31" s="75"/>
      <c r="Z31" s="102"/>
      <c r="AA31" s="102"/>
      <c r="AB31" s="102"/>
      <c r="AC31" s="102"/>
      <c r="AD31" s="102"/>
      <c r="AE31" s="102"/>
      <c r="AF31" s="102"/>
      <c r="AG31" s="102"/>
      <c r="AH31" s="102"/>
      <c r="AI31" s="102"/>
      <c r="AJ31" s="102"/>
      <c r="AK31" s="102"/>
      <c r="AL31" s="102"/>
      <c r="AM31" s="102"/>
      <c r="AN31" s="102"/>
      <c r="AO31" s="102"/>
      <c r="AP31" s="102"/>
    </row>
    <row r="32" spans="1:42" s="66" customFormat="1" ht="66" customHeight="1">
      <c r="A32" s="62"/>
      <c r="B32" s="77" t="s">
        <v>321</v>
      </c>
      <c r="C32" s="64"/>
      <c r="D32" s="64"/>
      <c r="E32" s="64"/>
      <c r="F32" s="64"/>
      <c r="G32" s="65"/>
      <c r="H32" s="65"/>
      <c r="I32" s="65"/>
      <c r="J32" s="65"/>
      <c r="K32" s="65"/>
      <c r="L32" s="65"/>
      <c r="M32" s="65"/>
      <c r="N32" s="65"/>
      <c r="O32" s="65"/>
      <c r="P32" s="65"/>
      <c r="Q32" s="65"/>
      <c r="R32" s="65"/>
      <c r="S32" s="65"/>
      <c r="T32" s="65"/>
      <c r="U32" s="65"/>
      <c r="V32" s="65"/>
      <c r="W32" s="65"/>
      <c r="X32" s="65"/>
      <c r="Y32" s="65"/>
      <c r="Z32" s="99"/>
      <c r="AA32" s="99"/>
      <c r="AB32" s="99"/>
      <c r="AC32" s="99"/>
      <c r="AD32" s="99"/>
      <c r="AE32" s="99"/>
      <c r="AF32" s="99"/>
      <c r="AG32" s="99"/>
      <c r="AH32" s="99"/>
      <c r="AI32" s="99"/>
      <c r="AJ32" s="99"/>
      <c r="AK32" s="99"/>
      <c r="AL32" s="99"/>
      <c r="AM32" s="99"/>
      <c r="AN32" s="99"/>
      <c r="AO32" s="99"/>
      <c r="AP32" s="99"/>
    </row>
    <row r="33" spans="1:42" s="57" customFormat="1" ht="66" customHeight="1">
      <c r="A33" s="72"/>
      <c r="B33" s="73" t="s">
        <v>102</v>
      </c>
      <c r="C33" s="55"/>
      <c r="D33" s="55"/>
      <c r="E33" s="55"/>
      <c r="F33" s="55"/>
      <c r="G33" s="56"/>
      <c r="H33" s="56"/>
      <c r="I33" s="56"/>
      <c r="J33" s="56"/>
      <c r="K33" s="56"/>
      <c r="L33" s="56"/>
      <c r="M33" s="56"/>
      <c r="N33" s="56"/>
      <c r="O33" s="56"/>
      <c r="P33" s="56"/>
      <c r="Q33" s="56"/>
      <c r="R33" s="56"/>
      <c r="S33" s="56"/>
      <c r="T33" s="56"/>
      <c r="U33" s="56"/>
      <c r="V33" s="56"/>
      <c r="W33" s="56"/>
      <c r="X33" s="56"/>
      <c r="Y33" s="56"/>
      <c r="Z33" s="101"/>
      <c r="AA33" s="101"/>
      <c r="AB33" s="101"/>
      <c r="AC33" s="101"/>
      <c r="AD33" s="101"/>
      <c r="AE33" s="101"/>
      <c r="AF33" s="101"/>
      <c r="AG33" s="101"/>
      <c r="AH33" s="101"/>
      <c r="AI33" s="101"/>
      <c r="AJ33" s="101"/>
      <c r="AK33" s="101"/>
      <c r="AL33" s="101"/>
      <c r="AM33" s="101"/>
      <c r="AN33" s="101"/>
      <c r="AO33" s="101"/>
      <c r="AP33" s="101"/>
    </row>
    <row r="34" spans="1:42" ht="60" customHeight="1">
      <c r="A34" s="53" t="s">
        <v>50</v>
      </c>
      <c r="B34" s="58" t="s">
        <v>324</v>
      </c>
      <c r="C34" s="59"/>
      <c r="D34" s="59"/>
      <c r="E34" s="59"/>
      <c r="F34" s="59"/>
      <c r="G34" s="60"/>
      <c r="H34" s="60"/>
      <c r="I34" s="60"/>
      <c r="J34" s="60"/>
      <c r="K34" s="60"/>
      <c r="L34" s="60"/>
      <c r="M34" s="60"/>
      <c r="N34" s="60"/>
      <c r="O34" s="60"/>
      <c r="P34" s="60"/>
      <c r="Q34" s="60"/>
      <c r="R34" s="60"/>
      <c r="S34" s="60"/>
      <c r="T34" s="60"/>
      <c r="U34" s="60"/>
      <c r="V34" s="60"/>
      <c r="W34" s="60"/>
      <c r="X34" s="60"/>
      <c r="Y34" s="60"/>
      <c r="Z34" s="98"/>
      <c r="AA34" s="98"/>
      <c r="AB34" s="98"/>
      <c r="AC34" s="98"/>
      <c r="AD34" s="98"/>
      <c r="AE34" s="98"/>
      <c r="AF34" s="98"/>
      <c r="AG34" s="98"/>
      <c r="AH34" s="98"/>
      <c r="AI34" s="98"/>
      <c r="AJ34" s="98"/>
      <c r="AK34" s="98"/>
      <c r="AL34" s="98"/>
      <c r="AM34" s="98"/>
      <c r="AN34" s="98"/>
      <c r="AO34" s="98"/>
      <c r="AP34" s="98"/>
    </row>
    <row r="35" spans="1:42" s="76" customFormat="1" ht="94.15" customHeight="1">
      <c r="A35" s="62"/>
      <c r="B35" s="77" t="s">
        <v>325</v>
      </c>
      <c r="C35" s="74"/>
      <c r="D35" s="74"/>
      <c r="E35" s="74"/>
      <c r="F35" s="74"/>
      <c r="G35" s="75"/>
      <c r="H35" s="75"/>
      <c r="I35" s="75"/>
      <c r="J35" s="75"/>
      <c r="K35" s="75"/>
      <c r="L35" s="75"/>
      <c r="M35" s="75"/>
      <c r="N35" s="75"/>
      <c r="O35" s="75"/>
      <c r="P35" s="75"/>
      <c r="Q35" s="75"/>
      <c r="R35" s="75"/>
      <c r="S35" s="75"/>
      <c r="T35" s="75"/>
      <c r="U35" s="75"/>
      <c r="V35" s="75"/>
      <c r="W35" s="75"/>
      <c r="X35" s="75"/>
      <c r="Y35" s="75"/>
      <c r="Z35" s="102"/>
      <c r="AA35" s="102"/>
      <c r="AB35" s="102"/>
      <c r="AC35" s="102"/>
      <c r="AD35" s="102"/>
      <c r="AE35" s="102"/>
      <c r="AF35" s="102"/>
      <c r="AG35" s="102"/>
      <c r="AH35" s="102"/>
      <c r="AI35" s="102"/>
      <c r="AJ35" s="102"/>
      <c r="AK35" s="102"/>
      <c r="AL35" s="102"/>
      <c r="AM35" s="102"/>
      <c r="AN35" s="102"/>
      <c r="AO35" s="102"/>
      <c r="AP35" s="102"/>
    </row>
    <row r="36" spans="1:42" s="66" customFormat="1" ht="52.15" customHeight="1">
      <c r="A36" s="62"/>
      <c r="B36" s="73" t="s">
        <v>102</v>
      </c>
      <c r="C36" s="64"/>
      <c r="D36" s="64"/>
      <c r="E36" s="64"/>
      <c r="F36" s="64"/>
      <c r="G36" s="65"/>
      <c r="H36" s="65"/>
      <c r="I36" s="65"/>
      <c r="J36" s="65"/>
      <c r="K36" s="65"/>
      <c r="L36" s="65"/>
      <c r="M36" s="65"/>
      <c r="N36" s="65"/>
      <c r="O36" s="65"/>
      <c r="P36" s="65"/>
      <c r="Q36" s="65"/>
      <c r="R36" s="65"/>
      <c r="S36" s="65"/>
      <c r="T36" s="65"/>
      <c r="U36" s="65"/>
      <c r="V36" s="65"/>
      <c r="W36" s="65"/>
      <c r="X36" s="65"/>
      <c r="Y36" s="65"/>
      <c r="Z36" s="99"/>
      <c r="AA36" s="99"/>
      <c r="AB36" s="99"/>
      <c r="AC36" s="99"/>
      <c r="AD36" s="99"/>
      <c r="AE36" s="99"/>
      <c r="AF36" s="99"/>
      <c r="AG36" s="99"/>
      <c r="AH36" s="99"/>
      <c r="AI36" s="99"/>
      <c r="AJ36" s="99"/>
      <c r="AK36" s="99"/>
      <c r="AL36" s="99"/>
      <c r="AM36" s="99"/>
      <c r="AN36" s="99"/>
      <c r="AO36" s="99"/>
      <c r="AP36" s="99"/>
    </row>
    <row r="37" spans="1:42" s="76" customFormat="1" ht="61.15" customHeight="1">
      <c r="A37" s="62"/>
      <c r="B37" s="77" t="s">
        <v>321</v>
      </c>
      <c r="C37" s="74"/>
      <c r="D37" s="74"/>
      <c r="E37" s="74"/>
      <c r="F37" s="74"/>
      <c r="G37" s="75"/>
      <c r="H37" s="75"/>
      <c r="I37" s="75"/>
      <c r="J37" s="75"/>
      <c r="K37" s="75"/>
      <c r="L37" s="75"/>
      <c r="M37" s="75"/>
      <c r="N37" s="75"/>
      <c r="O37" s="75"/>
      <c r="P37" s="75"/>
      <c r="Q37" s="75"/>
      <c r="R37" s="75"/>
      <c r="S37" s="75"/>
      <c r="T37" s="75"/>
      <c r="U37" s="75"/>
      <c r="V37" s="75"/>
      <c r="W37" s="75"/>
      <c r="X37" s="75"/>
      <c r="Y37" s="75"/>
      <c r="Z37" s="102"/>
      <c r="AA37" s="102"/>
      <c r="AB37" s="102"/>
      <c r="AC37" s="102"/>
      <c r="AD37" s="102"/>
      <c r="AE37" s="102"/>
      <c r="AF37" s="102"/>
      <c r="AG37" s="102"/>
      <c r="AH37" s="102"/>
      <c r="AI37" s="102"/>
      <c r="AJ37" s="102"/>
      <c r="AK37" s="102"/>
      <c r="AL37" s="102"/>
      <c r="AM37" s="102"/>
      <c r="AN37" s="102"/>
      <c r="AO37" s="102"/>
      <c r="AP37" s="102"/>
    </row>
    <row r="38" spans="1:42" s="66" customFormat="1" ht="54" customHeight="1">
      <c r="A38" s="62"/>
      <c r="B38" s="73" t="s">
        <v>102</v>
      </c>
      <c r="C38" s="64"/>
      <c r="D38" s="64"/>
      <c r="E38" s="64"/>
      <c r="F38" s="64"/>
      <c r="G38" s="65"/>
      <c r="H38" s="65"/>
      <c r="I38" s="65"/>
      <c r="J38" s="65"/>
      <c r="K38" s="65"/>
      <c r="L38" s="65"/>
      <c r="M38" s="65"/>
      <c r="N38" s="65"/>
      <c r="O38" s="65"/>
      <c r="P38" s="65"/>
      <c r="Q38" s="65"/>
      <c r="R38" s="65"/>
      <c r="S38" s="65"/>
      <c r="T38" s="65"/>
      <c r="U38" s="65"/>
      <c r="V38" s="65"/>
      <c r="W38" s="65"/>
      <c r="X38" s="65"/>
      <c r="Y38" s="65"/>
      <c r="Z38" s="99"/>
      <c r="AA38" s="99"/>
      <c r="AB38" s="99"/>
      <c r="AC38" s="99"/>
      <c r="AD38" s="99"/>
      <c r="AE38" s="99"/>
      <c r="AF38" s="99"/>
      <c r="AG38" s="99"/>
      <c r="AH38" s="99"/>
      <c r="AI38" s="99"/>
      <c r="AJ38" s="99"/>
      <c r="AK38" s="99"/>
      <c r="AL38" s="99"/>
      <c r="AM38" s="99"/>
      <c r="AN38" s="99"/>
      <c r="AO38" s="99"/>
      <c r="AP38" s="99"/>
    </row>
    <row r="39" spans="1:42" s="57" customFormat="1" ht="48" customHeight="1">
      <c r="A39" s="53" t="s">
        <v>113</v>
      </c>
      <c r="B39" s="58" t="s">
        <v>132</v>
      </c>
      <c r="C39" s="55"/>
      <c r="D39" s="55"/>
      <c r="E39" s="56"/>
      <c r="F39" s="56"/>
      <c r="G39" s="56"/>
      <c r="H39" s="56"/>
      <c r="I39" s="56"/>
      <c r="J39" s="56"/>
      <c r="K39" s="56"/>
      <c r="L39" s="56"/>
      <c r="M39" s="56"/>
      <c r="N39" s="56"/>
      <c r="O39" s="56"/>
      <c r="P39" s="56"/>
      <c r="Q39" s="56"/>
      <c r="R39" s="56"/>
      <c r="S39" s="56"/>
      <c r="T39" s="56"/>
      <c r="U39" s="56"/>
      <c r="V39" s="56"/>
      <c r="W39" s="56"/>
      <c r="X39" s="56"/>
      <c r="Y39" s="56"/>
      <c r="Z39" s="56"/>
      <c r="AA39" s="56"/>
      <c r="AB39" s="60"/>
      <c r="AC39" s="60"/>
      <c r="AD39" s="60"/>
      <c r="AE39" s="60"/>
      <c r="AF39" s="60"/>
      <c r="AG39" s="60"/>
      <c r="AH39" s="60"/>
      <c r="AI39" s="60"/>
      <c r="AJ39" s="60"/>
      <c r="AK39" s="60"/>
      <c r="AL39" s="60"/>
      <c r="AM39" s="60"/>
      <c r="AN39" s="60"/>
      <c r="AO39" s="60"/>
      <c r="AP39" s="56"/>
    </row>
    <row r="40" spans="1:42" s="57" customFormat="1" ht="42.4" customHeight="1">
      <c r="A40" s="72"/>
      <c r="B40" s="73" t="s">
        <v>114</v>
      </c>
      <c r="C40" s="55"/>
      <c r="D40" s="55"/>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101"/>
      <c r="AH40" s="101"/>
      <c r="AI40" s="56"/>
      <c r="AJ40" s="56"/>
      <c r="AK40" s="56"/>
      <c r="AL40" s="56"/>
      <c r="AM40" s="56"/>
      <c r="AN40" s="101"/>
      <c r="AO40" s="101"/>
      <c r="AP40" s="56"/>
    </row>
    <row r="41" spans="1:42" s="57" customFormat="1" ht="46.15" customHeight="1">
      <c r="A41" s="53" t="s">
        <v>133</v>
      </c>
      <c r="B41" s="58" t="s">
        <v>134</v>
      </c>
      <c r="C41" s="55"/>
      <c r="D41" s="55"/>
      <c r="E41" s="56"/>
      <c r="F41" s="56"/>
      <c r="G41" s="56"/>
      <c r="H41" s="56"/>
      <c r="I41" s="56"/>
      <c r="J41" s="56"/>
      <c r="K41" s="56"/>
      <c r="L41" s="56"/>
      <c r="M41" s="56"/>
      <c r="N41" s="56"/>
      <c r="O41" s="56"/>
      <c r="P41" s="56"/>
      <c r="Q41" s="56"/>
      <c r="R41" s="56"/>
      <c r="S41" s="56"/>
      <c r="T41" s="56"/>
      <c r="U41" s="56"/>
      <c r="V41" s="56"/>
      <c r="W41" s="56"/>
      <c r="X41" s="56"/>
      <c r="Y41" s="56"/>
      <c r="Z41" s="56"/>
      <c r="AA41" s="56"/>
      <c r="AB41" s="65"/>
      <c r="AC41" s="65"/>
      <c r="AD41" s="65"/>
      <c r="AE41" s="65"/>
      <c r="AF41" s="65"/>
      <c r="AG41" s="99"/>
      <c r="AH41" s="99"/>
      <c r="AI41" s="65"/>
      <c r="AJ41" s="65"/>
      <c r="AK41" s="65"/>
      <c r="AL41" s="65"/>
      <c r="AM41" s="65"/>
      <c r="AN41" s="99"/>
      <c r="AO41" s="99"/>
      <c r="AP41" s="56"/>
    </row>
    <row r="42" spans="1:42" s="57" customFormat="1" ht="42.4" customHeight="1">
      <c r="A42" s="72"/>
      <c r="B42" s="73" t="s">
        <v>114</v>
      </c>
      <c r="C42" s="55"/>
      <c r="D42" s="55"/>
      <c r="E42" s="56"/>
      <c r="F42" s="56"/>
      <c r="G42" s="56"/>
      <c r="H42" s="56"/>
      <c r="I42" s="56"/>
      <c r="J42" s="56"/>
      <c r="K42" s="56"/>
      <c r="L42" s="56"/>
      <c r="M42" s="56"/>
      <c r="N42" s="56"/>
      <c r="O42" s="56"/>
      <c r="P42" s="56"/>
      <c r="Q42" s="56"/>
      <c r="R42" s="56"/>
      <c r="S42" s="56"/>
      <c r="T42" s="56"/>
      <c r="U42" s="56"/>
      <c r="V42" s="56"/>
      <c r="W42" s="56"/>
      <c r="X42" s="56"/>
      <c r="Y42" s="56"/>
      <c r="Z42" s="56"/>
      <c r="AA42" s="56"/>
      <c r="AB42" s="60"/>
      <c r="AC42" s="60"/>
      <c r="AD42" s="60"/>
      <c r="AE42" s="60"/>
      <c r="AF42" s="60"/>
      <c r="AG42" s="98"/>
      <c r="AH42" s="98"/>
      <c r="AI42" s="60"/>
      <c r="AJ42" s="60"/>
      <c r="AK42" s="60"/>
      <c r="AL42" s="60"/>
      <c r="AM42" s="60"/>
      <c r="AN42" s="98"/>
      <c r="AO42" s="98"/>
      <c r="AP42" s="56"/>
    </row>
    <row r="43" spans="1:42" s="57" customFormat="1" ht="13.9" customHeight="1">
      <c r="A43" s="72"/>
      <c r="B43" s="73"/>
      <c r="C43" s="55"/>
      <c r="D43" s="55"/>
      <c r="E43" s="56"/>
      <c r="F43" s="56"/>
      <c r="G43" s="56"/>
      <c r="H43" s="56"/>
      <c r="I43" s="56"/>
      <c r="J43" s="56"/>
      <c r="K43" s="56"/>
      <c r="L43" s="56"/>
      <c r="M43" s="56"/>
      <c r="N43" s="56"/>
      <c r="O43" s="56"/>
      <c r="P43" s="56"/>
      <c r="Q43" s="56"/>
      <c r="R43" s="56"/>
      <c r="S43" s="56"/>
      <c r="T43" s="56"/>
      <c r="U43" s="56"/>
      <c r="V43" s="56"/>
      <c r="W43" s="56"/>
      <c r="X43" s="56"/>
      <c r="Y43" s="56"/>
      <c r="Z43" s="56"/>
      <c r="AA43" s="56"/>
      <c r="AB43" s="60"/>
      <c r="AC43" s="60"/>
      <c r="AD43" s="60"/>
      <c r="AE43" s="60"/>
      <c r="AF43" s="60"/>
      <c r="AG43" s="98"/>
      <c r="AH43" s="98"/>
      <c r="AI43" s="60"/>
      <c r="AJ43" s="60"/>
      <c r="AK43" s="60"/>
      <c r="AL43" s="60"/>
      <c r="AM43" s="60"/>
      <c r="AN43" s="98"/>
      <c r="AO43" s="98"/>
      <c r="AP43" s="56"/>
    </row>
    <row r="44" spans="1:42" s="86" customFormat="1" ht="34.9" customHeight="1">
      <c r="A44" s="103"/>
      <c r="B44" s="932" t="s">
        <v>135</v>
      </c>
      <c r="C44" s="932"/>
      <c r="D44" s="932"/>
      <c r="E44" s="932"/>
      <c r="F44" s="932"/>
      <c r="G44" s="932"/>
      <c r="H44" s="932"/>
      <c r="I44" s="932"/>
      <c r="J44" s="932"/>
      <c r="K44" s="932"/>
      <c r="L44" s="932"/>
      <c r="M44" s="932"/>
      <c r="N44" s="932"/>
      <c r="O44" s="932"/>
      <c r="P44" s="932"/>
      <c r="Q44" s="932"/>
      <c r="R44" s="932"/>
      <c r="S44" s="932"/>
      <c r="T44" s="932"/>
      <c r="U44" s="932"/>
      <c r="V44" s="932"/>
      <c r="W44" s="932"/>
      <c r="X44" s="932"/>
      <c r="Y44" s="932"/>
      <c r="Z44" s="932"/>
      <c r="AA44" s="932"/>
      <c r="AB44" s="932"/>
      <c r="AC44" s="932"/>
      <c r="AD44" s="932"/>
      <c r="AE44" s="932"/>
      <c r="AF44" s="932"/>
      <c r="AG44" s="932"/>
      <c r="AH44" s="932"/>
      <c r="AI44" s="932"/>
      <c r="AJ44" s="932"/>
      <c r="AK44" s="932"/>
      <c r="AL44" s="932"/>
      <c r="AM44" s="932"/>
      <c r="AN44" s="932"/>
      <c r="AO44" s="932"/>
      <c r="AP44" s="932"/>
    </row>
    <row r="45" spans="1:42" s="86" customFormat="1" ht="28.9" customHeight="1">
      <c r="A45" s="103"/>
      <c r="B45" s="933" t="s">
        <v>136</v>
      </c>
      <c r="C45" s="934"/>
      <c r="D45" s="934"/>
      <c r="E45" s="934"/>
      <c r="F45" s="934"/>
      <c r="G45" s="934"/>
      <c r="H45" s="934"/>
      <c r="I45" s="934"/>
      <c r="J45" s="934"/>
      <c r="K45" s="934"/>
      <c r="L45" s="934"/>
      <c r="M45" s="934"/>
      <c r="N45" s="934"/>
      <c r="O45" s="934"/>
      <c r="P45" s="934"/>
      <c r="Q45" s="934"/>
      <c r="R45" s="934"/>
      <c r="S45" s="934"/>
      <c r="T45" s="934"/>
      <c r="U45" s="934"/>
      <c r="V45" s="934"/>
      <c r="W45" s="934"/>
      <c r="X45" s="934"/>
      <c r="Y45" s="934"/>
      <c r="Z45" s="934"/>
      <c r="AA45" s="934"/>
      <c r="AB45" s="934"/>
      <c r="AC45" s="934"/>
      <c r="AD45" s="934"/>
      <c r="AE45" s="934"/>
      <c r="AF45" s="934"/>
      <c r="AG45" s="934"/>
      <c r="AH45" s="934"/>
      <c r="AI45" s="934"/>
      <c r="AJ45" s="934"/>
      <c r="AK45" s="934"/>
      <c r="AL45" s="934"/>
      <c r="AM45" s="934"/>
      <c r="AN45" s="934"/>
      <c r="AO45" s="934"/>
      <c r="AP45" s="934"/>
    </row>
    <row r="46" spans="1:42" s="105" customFormat="1" ht="28.9" customHeight="1">
      <c r="A46" s="104"/>
      <c r="B46" s="933" t="s">
        <v>137</v>
      </c>
      <c r="C46" s="934"/>
      <c r="D46" s="934"/>
      <c r="E46" s="934"/>
      <c r="F46" s="934"/>
      <c r="G46" s="934"/>
      <c r="H46" s="934"/>
      <c r="I46" s="934"/>
      <c r="J46" s="934"/>
      <c r="K46" s="934"/>
      <c r="L46" s="934"/>
      <c r="M46" s="934"/>
      <c r="N46" s="934"/>
      <c r="O46" s="934"/>
      <c r="P46" s="934"/>
      <c r="Q46" s="934"/>
      <c r="R46" s="934"/>
      <c r="S46" s="934"/>
      <c r="T46" s="934"/>
      <c r="U46" s="934"/>
      <c r="V46" s="934"/>
      <c r="W46" s="934"/>
      <c r="X46" s="934"/>
      <c r="Y46" s="934"/>
      <c r="Z46" s="934"/>
      <c r="AA46" s="934"/>
      <c r="AB46" s="934"/>
      <c r="AC46" s="934"/>
      <c r="AD46" s="934"/>
      <c r="AE46" s="934"/>
      <c r="AF46" s="934"/>
      <c r="AG46" s="934"/>
      <c r="AH46" s="934"/>
      <c r="AI46" s="934"/>
      <c r="AJ46" s="934"/>
      <c r="AK46" s="934"/>
      <c r="AL46" s="934"/>
      <c r="AM46" s="934"/>
      <c r="AN46" s="934"/>
      <c r="AO46" s="934"/>
      <c r="AP46" s="934"/>
    </row>
    <row r="47" spans="1:42" ht="0.4" hidden="1" customHeight="1">
      <c r="A47" s="106"/>
      <c r="B47" s="107"/>
      <c r="C47" s="94"/>
      <c r="D47" s="94"/>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60"/>
      <c r="AC47" s="60"/>
      <c r="AD47" s="60"/>
      <c r="AE47" s="60"/>
      <c r="AF47" s="60"/>
      <c r="AG47" s="98"/>
      <c r="AH47" s="98"/>
      <c r="AI47" s="60"/>
      <c r="AJ47" s="60"/>
      <c r="AK47" s="60"/>
      <c r="AL47" s="60"/>
      <c r="AM47" s="60"/>
      <c r="AN47" s="98"/>
      <c r="AO47" s="98"/>
      <c r="AP47" s="108"/>
    </row>
    <row r="48" spans="1:42" s="111" customFormat="1" ht="25.5" customHeight="1">
      <c r="A48" s="109"/>
      <c r="B48" s="110"/>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c r="AC48"/>
      <c r="AD48"/>
      <c r="AE48"/>
      <c r="AF48"/>
      <c r="AG48"/>
      <c r="AH48"/>
      <c r="AI48"/>
      <c r="AJ48"/>
      <c r="AK48"/>
      <c r="AL48"/>
      <c r="AM48"/>
      <c r="AN48"/>
      <c r="AO48"/>
    </row>
    <row r="49" spans="1:41" s="111" customFormat="1" ht="25.5" customHeight="1">
      <c r="A49" s="109"/>
      <c r="B49" s="110"/>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c r="AC49"/>
      <c r="AD49"/>
      <c r="AE49"/>
      <c r="AF49"/>
      <c r="AG49"/>
      <c r="AH49"/>
      <c r="AI49"/>
      <c r="AJ49"/>
      <c r="AK49"/>
      <c r="AL49"/>
      <c r="AM49"/>
      <c r="AN49"/>
      <c r="AO49"/>
    </row>
    <row r="50" spans="1:41" s="111" customFormat="1" ht="25.5" customHeight="1">
      <c r="A50" s="109"/>
      <c r="B50" s="110"/>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c r="AC50"/>
      <c r="AD50"/>
      <c r="AE50"/>
      <c r="AF50"/>
      <c r="AG50"/>
      <c r="AH50"/>
      <c r="AI50"/>
      <c r="AJ50"/>
      <c r="AK50"/>
      <c r="AL50"/>
      <c r="AM50"/>
      <c r="AN50"/>
      <c r="AO50"/>
    </row>
    <row r="51" spans="1:41" s="111" customFormat="1" ht="25.5" customHeight="1">
      <c r="A51" s="112"/>
      <c r="AB51"/>
      <c r="AC51"/>
      <c r="AD51"/>
      <c r="AE51"/>
      <c r="AF51"/>
      <c r="AG51"/>
      <c r="AH51"/>
      <c r="AI51"/>
      <c r="AJ51"/>
      <c r="AK51"/>
      <c r="AL51"/>
      <c r="AM51"/>
      <c r="AN51"/>
      <c r="AO51"/>
    </row>
    <row r="52" spans="1:41" s="111" customFormat="1" ht="25.5" customHeight="1">
      <c r="A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c r="AC52"/>
      <c r="AD52"/>
      <c r="AE52"/>
      <c r="AF52"/>
      <c r="AG52"/>
      <c r="AH52"/>
      <c r="AI52"/>
      <c r="AJ52"/>
      <c r="AK52"/>
      <c r="AL52"/>
      <c r="AM52"/>
      <c r="AN52"/>
      <c r="AO52"/>
    </row>
    <row r="53" spans="1:41" s="111" customFormat="1" ht="25.5" customHeight="1">
      <c r="A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c r="AC53"/>
      <c r="AD53"/>
      <c r="AE53"/>
      <c r="AF53"/>
      <c r="AG53"/>
      <c r="AH53"/>
      <c r="AI53"/>
      <c r="AJ53"/>
      <c r="AK53"/>
      <c r="AL53"/>
      <c r="AM53"/>
      <c r="AN53"/>
      <c r="AO53"/>
    </row>
    <row r="54" spans="1:41" s="111" customFormat="1" ht="25.5" customHeight="1">
      <c r="A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c r="AC54"/>
      <c r="AD54"/>
      <c r="AE54"/>
      <c r="AF54"/>
      <c r="AG54"/>
      <c r="AH54"/>
      <c r="AI54"/>
      <c r="AJ54"/>
      <c r="AK54"/>
      <c r="AL54"/>
      <c r="AM54"/>
      <c r="AN54"/>
      <c r="AO54"/>
    </row>
    <row r="55" spans="1:41" s="111" customFormat="1" ht="25.5" customHeight="1">
      <c r="A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09"/>
      <c r="AC55" s="109"/>
      <c r="AD55" s="109"/>
      <c r="AE55" s="109"/>
      <c r="AF55" s="109"/>
      <c r="AG55" s="109"/>
      <c r="AH55" s="109"/>
      <c r="AI55" s="109"/>
      <c r="AJ55" s="109"/>
      <c r="AK55" s="109"/>
      <c r="AL55" s="109"/>
      <c r="AM55" s="109"/>
      <c r="AN55" s="109"/>
      <c r="AO55" s="109"/>
    </row>
    <row r="56" spans="1:41" s="111" customFormat="1" ht="25.5" customHeight="1">
      <c r="A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09"/>
      <c r="AC56" s="109"/>
      <c r="AD56" s="109"/>
      <c r="AE56" s="109"/>
      <c r="AF56" s="109"/>
      <c r="AG56" s="109"/>
      <c r="AH56" s="109"/>
      <c r="AI56" s="109"/>
      <c r="AJ56" s="109"/>
      <c r="AK56" s="109"/>
      <c r="AL56" s="109"/>
      <c r="AM56" s="109"/>
      <c r="AN56" s="109"/>
      <c r="AO56" s="109"/>
    </row>
    <row r="57" spans="1:41" s="111" customFormat="1" ht="25.5" customHeight="1">
      <c r="A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09"/>
      <c r="AC57" s="109"/>
      <c r="AD57" s="109"/>
      <c r="AE57" s="109"/>
      <c r="AF57" s="109"/>
      <c r="AG57" s="109"/>
      <c r="AH57" s="109"/>
      <c r="AI57" s="109"/>
      <c r="AJ57" s="109"/>
      <c r="AK57" s="109"/>
      <c r="AL57" s="109"/>
      <c r="AM57" s="109"/>
      <c r="AN57" s="109"/>
      <c r="AO57" s="109"/>
    </row>
    <row r="58" spans="1:41" s="111" customFormat="1" ht="25.5" customHeight="1">
      <c r="A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row>
    <row r="59" spans="1:41" s="111" customFormat="1" ht="25.5" hidden="1" customHeight="1">
      <c r="A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row>
    <row r="60" spans="1:41" s="111" customFormat="1" ht="25.5" hidden="1" customHeight="1">
      <c r="A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row>
    <row r="61" spans="1:41" s="111" customFormat="1" ht="25.5" hidden="1" customHeight="1">
      <c r="AB61" s="112"/>
      <c r="AC61" s="112"/>
      <c r="AD61" s="112"/>
      <c r="AE61" s="112"/>
      <c r="AF61" s="112"/>
      <c r="AG61" s="112"/>
      <c r="AH61" s="112"/>
      <c r="AI61" s="112"/>
      <c r="AJ61" s="112"/>
      <c r="AK61" s="112"/>
      <c r="AL61" s="112"/>
      <c r="AM61" s="112"/>
      <c r="AN61" s="112"/>
      <c r="AO61" s="112"/>
    </row>
    <row r="62" spans="1:41" s="111" customFormat="1" ht="25.5" hidden="1" customHeight="1">
      <c r="AB62" s="112"/>
      <c r="AC62" s="112"/>
      <c r="AD62" s="112"/>
      <c r="AE62" s="112"/>
      <c r="AF62" s="112"/>
      <c r="AG62" s="112"/>
      <c r="AH62" s="112"/>
      <c r="AI62" s="112"/>
      <c r="AJ62" s="112"/>
      <c r="AK62" s="112"/>
      <c r="AL62" s="112"/>
      <c r="AM62" s="112"/>
      <c r="AN62" s="112"/>
      <c r="AO62" s="112"/>
    </row>
    <row r="63" spans="1:41" s="111" customFormat="1" ht="25.5" hidden="1" customHeight="1">
      <c r="A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row>
    <row r="64" spans="1:41" s="111" customFormat="1" ht="25.5" hidden="1" customHeight="1">
      <c r="AB64" s="112"/>
      <c r="AC64" s="112"/>
      <c r="AD64" s="112"/>
      <c r="AE64" s="112"/>
      <c r="AF64" s="112"/>
      <c r="AG64" s="112"/>
      <c r="AH64" s="112"/>
      <c r="AI64" s="112"/>
      <c r="AJ64" s="112"/>
      <c r="AK64" s="112"/>
      <c r="AL64" s="112"/>
      <c r="AM64" s="112"/>
      <c r="AN64" s="112"/>
      <c r="AO64" s="112"/>
    </row>
    <row r="65" spans="1:54" s="111" customFormat="1" ht="25.5" hidden="1" customHeight="1">
      <c r="AB65" s="112"/>
      <c r="AC65" s="112"/>
      <c r="AD65" s="112"/>
      <c r="AE65" s="112"/>
      <c r="AF65" s="112"/>
      <c r="AG65" s="112"/>
      <c r="AH65" s="112"/>
      <c r="AI65" s="112"/>
      <c r="AJ65" s="112"/>
      <c r="AK65" s="112"/>
      <c r="AL65" s="112"/>
      <c r="AM65" s="112"/>
      <c r="AN65" s="112"/>
      <c r="AO65" s="112"/>
    </row>
    <row r="66" spans="1:54" s="111" customFormat="1" ht="25.5" hidden="1" customHeight="1">
      <c r="AB66" s="112"/>
      <c r="AC66" s="112"/>
      <c r="AD66" s="112"/>
      <c r="AE66" s="112"/>
      <c r="AF66" s="112"/>
      <c r="AG66" s="112"/>
      <c r="AH66" s="112"/>
      <c r="AI66" s="112"/>
      <c r="AJ66" s="112"/>
      <c r="AK66" s="112"/>
      <c r="AL66" s="112"/>
      <c r="AM66" s="112"/>
      <c r="AN66" s="112"/>
      <c r="AO66" s="112"/>
    </row>
    <row r="67" spans="1:54" s="111" customFormat="1" ht="25.5" hidden="1" customHeight="1">
      <c r="AB67" s="112"/>
      <c r="AC67" s="112"/>
      <c r="AD67" s="112"/>
      <c r="AE67" s="112"/>
      <c r="AF67" s="112"/>
      <c r="AG67" s="112"/>
      <c r="AH67" s="112"/>
      <c r="AI67" s="112"/>
      <c r="AJ67" s="112"/>
      <c r="AK67" s="112"/>
      <c r="AL67" s="112"/>
      <c r="AM67" s="112"/>
      <c r="AN67" s="112"/>
      <c r="AO67" s="112"/>
    </row>
    <row r="68" spans="1:54" s="111" customFormat="1" ht="25.5" hidden="1" customHeight="1"/>
    <row r="69" spans="1:54" ht="19.899999999999999" customHeight="1">
      <c r="B69" s="935"/>
      <c r="C69" s="935"/>
      <c r="D69" s="935"/>
      <c r="E69" s="935"/>
      <c r="F69" s="935"/>
      <c r="G69" s="935"/>
      <c r="H69" s="935"/>
      <c r="I69" s="935"/>
      <c r="J69" s="935"/>
      <c r="K69" s="935"/>
      <c r="L69" s="935"/>
      <c r="M69" s="935"/>
      <c r="N69" s="935"/>
      <c r="O69" s="935"/>
      <c r="P69" s="935"/>
      <c r="Q69" s="935"/>
      <c r="R69" s="935"/>
      <c r="S69" s="935"/>
      <c r="T69" s="935"/>
      <c r="U69" s="935"/>
      <c r="V69" s="935"/>
      <c r="W69" s="935"/>
      <c r="X69" s="113"/>
      <c r="Y69" s="113"/>
      <c r="Z69" s="113"/>
      <c r="AA69" s="113"/>
      <c r="AB69" s="111"/>
      <c r="AC69" s="111"/>
      <c r="AD69" s="111"/>
      <c r="AE69" s="111"/>
      <c r="AF69" s="111"/>
      <c r="AG69" s="111"/>
      <c r="AH69" s="111"/>
      <c r="AI69" s="111"/>
      <c r="AJ69" s="111"/>
      <c r="AK69" s="111"/>
      <c r="AL69" s="111"/>
      <c r="AM69" s="111"/>
      <c r="AN69" s="111"/>
      <c r="AO69" s="111"/>
    </row>
    <row r="70" spans="1:54" ht="19.899999999999999" customHeight="1">
      <c r="AB70" s="112"/>
      <c r="AC70" s="112"/>
      <c r="AD70" s="112"/>
      <c r="AE70" s="112"/>
      <c r="AF70" s="112"/>
      <c r="AG70" s="112"/>
      <c r="AH70" s="112"/>
      <c r="AI70" s="112"/>
      <c r="AJ70" s="112"/>
      <c r="AK70" s="112"/>
      <c r="AL70" s="112"/>
      <c r="AM70" s="112"/>
      <c r="AN70" s="112"/>
      <c r="AO70" s="112"/>
    </row>
    <row r="71" spans="1:54" ht="19.899999999999999" customHeight="1">
      <c r="AB71" s="111"/>
      <c r="AC71" s="111"/>
      <c r="AD71" s="111"/>
      <c r="AE71" s="111"/>
      <c r="AF71" s="111"/>
      <c r="AG71" s="111"/>
      <c r="AH71" s="111"/>
      <c r="AI71" s="111"/>
      <c r="AJ71" s="111"/>
      <c r="AK71" s="111"/>
      <c r="AL71" s="111"/>
      <c r="AM71" s="111"/>
      <c r="AN71" s="111"/>
      <c r="AO71" s="111"/>
    </row>
    <row r="72" spans="1:54" ht="19.899999999999999" customHeight="1">
      <c r="AB72" s="111"/>
      <c r="AC72" s="111"/>
      <c r="AD72" s="111"/>
      <c r="AE72" s="111"/>
      <c r="AF72" s="111"/>
      <c r="AG72" s="111"/>
      <c r="AH72" s="111"/>
      <c r="AI72" s="111"/>
      <c r="AJ72" s="111"/>
      <c r="AK72" s="111"/>
      <c r="AL72" s="111"/>
      <c r="AM72" s="111"/>
      <c r="AN72" s="111"/>
      <c r="AO72" s="111"/>
    </row>
    <row r="73" spans="1:54" ht="19.899999999999999" customHeight="1">
      <c r="AB73" s="111"/>
      <c r="AC73" s="111"/>
      <c r="AD73" s="111"/>
      <c r="AE73" s="111"/>
      <c r="AF73" s="111"/>
      <c r="AG73" s="111"/>
      <c r="AH73" s="111"/>
      <c r="AI73" s="111"/>
      <c r="AJ73" s="111"/>
      <c r="AK73" s="111"/>
      <c r="AL73" s="111"/>
      <c r="AM73" s="111"/>
      <c r="AN73" s="111"/>
      <c r="AO73" s="111"/>
    </row>
    <row r="74" spans="1:54" ht="19.899999999999999" customHeight="1">
      <c r="AB74" s="111"/>
      <c r="AC74" s="111"/>
      <c r="AD74" s="111"/>
      <c r="AE74" s="111"/>
      <c r="AF74" s="111"/>
      <c r="AG74" s="111"/>
      <c r="AH74" s="111"/>
      <c r="AI74" s="111"/>
      <c r="AJ74" s="111"/>
      <c r="AK74" s="111"/>
      <c r="AL74" s="111"/>
      <c r="AM74" s="111"/>
      <c r="AN74" s="111"/>
      <c r="AO74" s="111"/>
    </row>
    <row r="75" spans="1:54" s="84" customFormat="1" ht="19.899999999999999" customHeight="1">
      <c r="A75" s="81"/>
      <c r="B75" s="82"/>
      <c r="C75" s="83"/>
      <c r="D75" s="83"/>
      <c r="AB75" s="111"/>
      <c r="AC75" s="111"/>
      <c r="AD75" s="111"/>
      <c r="AE75" s="111"/>
      <c r="AF75" s="111"/>
      <c r="AG75" s="111"/>
      <c r="AH75" s="111"/>
      <c r="AI75" s="111"/>
      <c r="AJ75" s="111"/>
      <c r="AK75" s="111"/>
      <c r="AL75" s="111"/>
      <c r="AM75" s="111"/>
      <c r="AN75" s="111"/>
      <c r="AO75" s="111"/>
      <c r="AQ75" s="61"/>
      <c r="AR75" s="61"/>
      <c r="AS75" s="61"/>
      <c r="AT75" s="61"/>
      <c r="AU75" s="61"/>
      <c r="AV75" s="61"/>
      <c r="AW75" s="61"/>
      <c r="AX75" s="61"/>
      <c r="AY75" s="61"/>
      <c r="AZ75" s="61"/>
      <c r="BA75" s="61"/>
      <c r="BB75" s="61"/>
    </row>
    <row r="76" spans="1:54" s="84" customFormat="1" ht="19.899999999999999" customHeight="1">
      <c r="A76" s="81"/>
      <c r="B76" s="82"/>
      <c r="C76" s="83"/>
      <c r="D76" s="83"/>
      <c r="AB76" s="113"/>
      <c r="AC76" s="113"/>
      <c r="AD76" s="113"/>
      <c r="AE76" s="113"/>
      <c r="AF76" s="113"/>
      <c r="AG76" s="113"/>
      <c r="AH76" s="113"/>
      <c r="AI76" s="113"/>
      <c r="AJ76" s="113"/>
      <c r="AK76" s="113"/>
      <c r="AL76" s="113"/>
      <c r="AM76" s="113"/>
      <c r="AN76" s="113"/>
      <c r="AO76" s="113"/>
      <c r="AQ76" s="61"/>
      <c r="AR76" s="61"/>
      <c r="AS76" s="61"/>
      <c r="AT76" s="61"/>
      <c r="AU76" s="61"/>
      <c r="AV76" s="61"/>
      <c r="AW76" s="61"/>
      <c r="AX76" s="61"/>
      <c r="AY76" s="61"/>
      <c r="AZ76" s="61"/>
      <c r="BA76" s="61"/>
      <c r="BB76" s="61"/>
    </row>
    <row r="77" spans="1:54" s="84" customFormat="1" ht="19.899999999999999" customHeight="1">
      <c r="A77" s="81"/>
      <c r="B77" s="82"/>
      <c r="C77" s="83"/>
      <c r="D77" s="83"/>
      <c r="AQ77" s="61"/>
      <c r="AR77" s="61"/>
      <c r="AS77" s="61"/>
      <c r="AT77" s="61"/>
      <c r="AU77" s="61"/>
      <c r="AV77" s="61"/>
      <c r="AW77" s="61"/>
      <c r="AX77" s="61"/>
      <c r="AY77" s="61"/>
      <c r="AZ77" s="61"/>
      <c r="BA77" s="61"/>
      <c r="BB77" s="61"/>
    </row>
    <row r="78" spans="1:54" s="84" customFormat="1" ht="19.899999999999999" customHeight="1">
      <c r="A78" s="81"/>
      <c r="B78" s="82"/>
      <c r="C78" s="83"/>
      <c r="D78" s="83"/>
      <c r="AQ78" s="61"/>
      <c r="AR78" s="61"/>
      <c r="AS78" s="61"/>
      <c r="AT78" s="61"/>
      <c r="AU78" s="61"/>
      <c r="AV78" s="61"/>
      <c r="AW78" s="61"/>
      <c r="AX78" s="61"/>
      <c r="AY78" s="61"/>
      <c r="AZ78" s="61"/>
      <c r="BA78" s="61"/>
      <c r="BB78" s="61"/>
    </row>
    <row r="79" spans="1:54" s="84" customFormat="1" ht="19.899999999999999" customHeight="1">
      <c r="A79" s="81"/>
      <c r="B79" s="82"/>
      <c r="C79" s="83"/>
      <c r="D79" s="83"/>
      <c r="AQ79" s="61"/>
      <c r="AR79" s="61"/>
      <c r="AS79" s="61"/>
      <c r="AT79" s="61"/>
      <c r="AU79" s="61"/>
      <c r="AV79" s="61"/>
      <c r="AW79" s="61"/>
      <c r="AX79" s="61"/>
      <c r="AY79" s="61"/>
      <c r="AZ79" s="61"/>
      <c r="BA79" s="61"/>
      <c r="BB79" s="61"/>
    </row>
    <row r="80" spans="1:54" s="84" customFormat="1" ht="19.899999999999999" customHeight="1">
      <c r="A80" s="81"/>
      <c r="B80" s="82"/>
      <c r="C80" s="83"/>
      <c r="D80" s="83"/>
      <c r="AQ80" s="61"/>
      <c r="AR80" s="61"/>
      <c r="AS80" s="61"/>
      <c r="AT80" s="61"/>
      <c r="AU80" s="61"/>
      <c r="AV80" s="61"/>
      <c r="AW80" s="61"/>
      <c r="AX80" s="61"/>
      <c r="AY80" s="61"/>
      <c r="AZ80" s="61"/>
      <c r="BA80" s="61"/>
      <c r="BB80" s="61"/>
    </row>
    <row r="81" spans="1:54" s="84" customFormat="1" ht="19.899999999999999" customHeight="1">
      <c r="A81" s="81"/>
      <c r="B81" s="82"/>
      <c r="C81" s="83"/>
      <c r="D81" s="83"/>
      <c r="AQ81" s="61"/>
      <c r="AR81" s="61"/>
      <c r="AS81" s="61"/>
      <c r="AT81" s="61"/>
      <c r="AU81" s="61"/>
      <c r="AV81" s="61"/>
      <c r="AW81" s="61"/>
      <c r="AX81" s="61"/>
      <c r="AY81" s="61"/>
      <c r="AZ81" s="61"/>
      <c r="BA81" s="61"/>
      <c r="BB81" s="61"/>
    </row>
    <row r="82" spans="1:54" s="84" customFormat="1" ht="19.899999999999999" customHeight="1">
      <c r="A82" s="81"/>
      <c r="B82" s="82"/>
      <c r="C82" s="83"/>
      <c r="D82" s="83"/>
      <c r="AQ82" s="61"/>
      <c r="AR82" s="61"/>
      <c r="AS82" s="61"/>
      <c r="AT82" s="61"/>
      <c r="AU82" s="61"/>
      <c r="AV82" s="61"/>
      <c r="AW82" s="61"/>
      <c r="AX82" s="61"/>
      <c r="AY82" s="61"/>
      <c r="AZ82" s="61"/>
      <c r="BA82" s="61"/>
      <c r="BB82" s="61"/>
    </row>
    <row r="83" spans="1:54" s="84" customFormat="1" ht="19.899999999999999" customHeight="1">
      <c r="A83" s="81"/>
      <c r="B83" s="82"/>
      <c r="C83" s="83"/>
      <c r="D83" s="83"/>
      <c r="AQ83" s="61"/>
      <c r="AR83" s="61"/>
      <c r="AS83" s="61"/>
      <c r="AT83" s="61"/>
      <c r="AU83" s="61"/>
      <c r="AV83" s="61"/>
      <c r="AW83" s="61"/>
      <c r="AX83" s="61"/>
      <c r="AY83" s="61"/>
      <c r="AZ83" s="61"/>
      <c r="BA83" s="61"/>
      <c r="BB83" s="61"/>
    </row>
    <row r="84" spans="1:54" s="84" customFormat="1">
      <c r="A84" s="81"/>
      <c r="B84" s="82"/>
      <c r="C84" s="83"/>
      <c r="D84" s="83"/>
      <c r="AQ84" s="61"/>
      <c r="AR84" s="61"/>
      <c r="AS84" s="61"/>
      <c r="AT84" s="61"/>
      <c r="AU84" s="61"/>
      <c r="AV84" s="61"/>
      <c r="AW84" s="61"/>
      <c r="AX84" s="61"/>
      <c r="AY84" s="61"/>
      <c r="AZ84" s="61"/>
      <c r="BA84" s="61"/>
      <c r="BB84" s="61"/>
    </row>
    <row r="85" spans="1:54" s="84" customFormat="1">
      <c r="A85" s="81"/>
      <c r="B85" s="82"/>
      <c r="C85" s="83"/>
      <c r="D85" s="83"/>
      <c r="AQ85" s="61"/>
      <c r="AR85" s="61"/>
      <c r="AS85" s="61"/>
      <c r="AT85" s="61"/>
      <c r="AU85" s="61"/>
      <c r="AV85" s="61"/>
      <c r="AW85" s="61"/>
      <c r="AX85" s="61"/>
      <c r="AY85" s="61"/>
      <c r="AZ85" s="61"/>
      <c r="BA85" s="61"/>
      <c r="BB85" s="61"/>
    </row>
    <row r="86" spans="1:54" s="84" customFormat="1">
      <c r="A86" s="81"/>
      <c r="B86" s="82"/>
      <c r="C86" s="83"/>
      <c r="D86" s="83"/>
      <c r="AQ86" s="61"/>
      <c r="AR86" s="61"/>
      <c r="AS86" s="61"/>
      <c r="AT86" s="61"/>
      <c r="AU86" s="61"/>
      <c r="AV86" s="61"/>
      <c r="AW86" s="61"/>
      <c r="AX86" s="61"/>
      <c r="AY86" s="61"/>
      <c r="AZ86" s="61"/>
      <c r="BA86" s="61"/>
      <c r="BB86" s="61"/>
    </row>
    <row r="87" spans="1:54" s="84" customFormat="1">
      <c r="A87" s="81"/>
      <c r="B87" s="82"/>
      <c r="C87" s="83"/>
      <c r="D87" s="83"/>
      <c r="AQ87" s="61"/>
      <c r="AR87" s="61"/>
      <c r="AS87" s="61"/>
      <c r="AT87" s="61"/>
      <c r="AU87" s="61"/>
      <c r="AV87" s="61"/>
      <c r="AW87" s="61"/>
      <c r="AX87" s="61"/>
      <c r="AY87" s="61"/>
      <c r="AZ87" s="61"/>
      <c r="BA87" s="61"/>
      <c r="BB87" s="61"/>
    </row>
    <row r="88" spans="1:54" s="84" customFormat="1">
      <c r="A88" s="81"/>
      <c r="B88" s="82"/>
      <c r="C88" s="83"/>
      <c r="D88" s="83"/>
      <c r="AQ88" s="61"/>
      <c r="AR88" s="61"/>
      <c r="AS88" s="61"/>
      <c r="AT88" s="61"/>
      <c r="AU88" s="61"/>
      <c r="AV88" s="61"/>
      <c r="AW88" s="61"/>
      <c r="AX88" s="61"/>
      <c r="AY88" s="61"/>
      <c r="AZ88" s="61"/>
      <c r="BA88" s="61"/>
      <c r="BB88" s="61"/>
    </row>
    <row r="89" spans="1:54" s="84" customFormat="1">
      <c r="A89" s="81"/>
      <c r="B89" s="82"/>
      <c r="C89" s="83"/>
      <c r="D89" s="83"/>
      <c r="AQ89" s="61"/>
      <c r="AR89" s="61"/>
      <c r="AS89" s="61"/>
      <c r="AT89" s="61"/>
      <c r="AU89" s="61"/>
      <c r="AV89" s="61"/>
      <c r="AW89" s="61"/>
      <c r="AX89" s="61"/>
      <c r="AY89" s="61"/>
      <c r="AZ89" s="61"/>
      <c r="BA89" s="61"/>
      <c r="BB89" s="61"/>
    </row>
    <row r="90" spans="1:54" s="84" customFormat="1">
      <c r="A90" s="81"/>
      <c r="B90" s="82"/>
      <c r="C90" s="83"/>
      <c r="D90" s="83"/>
      <c r="AQ90" s="61"/>
      <c r="AR90" s="61"/>
      <c r="AS90" s="61"/>
      <c r="AT90" s="61"/>
      <c r="AU90" s="61"/>
      <c r="AV90" s="61"/>
      <c r="AW90" s="61"/>
      <c r="AX90" s="61"/>
      <c r="AY90" s="61"/>
      <c r="AZ90" s="61"/>
      <c r="BA90" s="61"/>
      <c r="BB90" s="61"/>
    </row>
    <row r="91" spans="1:54" s="84" customFormat="1">
      <c r="A91" s="81"/>
      <c r="B91" s="82"/>
      <c r="C91" s="83"/>
      <c r="D91" s="83"/>
      <c r="AQ91" s="61"/>
      <c r="AR91" s="61"/>
      <c r="AS91" s="61"/>
      <c r="AT91" s="61"/>
      <c r="AU91" s="61"/>
      <c r="AV91" s="61"/>
      <c r="AW91" s="61"/>
      <c r="AX91" s="61"/>
      <c r="AY91" s="61"/>
      <c r="AZ91" s="61"/>
      <c r="BA91" s="61"/>
      <c r="BB91" s="61"/>
    </row>
    <row r="92" spans="1:54" s="84" customFormat="1">
      <c r="A92" s="81"/>
      <c r="B92" s="82"/>
      <c r="C92" s="83"/>
      <c r="D92" s="83"/>
      <c r="AQ92" s="61"/>
      <c r="AR92" s="61"/>
      <c r="AS92" s="61"/>
      <c r="AT92" s="61"/>
      <c r="AU92" s="61"/>
      <c r="AV92" s="61"/>
      <c r="AW92" s="61"/>
      <c r="AX92" s="61"/>
      <c r="AY92" s="61"/>
      <c r="AZ92" s="61"/>
      <c r="BA92" s="61"/>
      <c r="BB92" s="61"/>
    </row>
    <row r="93" spans="1:54" s="84" customFormat="1">
      <c r="A93" s="81"/>
      <c r="B93" s="82"/>
      <c r="C93" s="83"/>
      <c r="D93" s="83"/>
      <c r="AQ93" s="61"/>
      <c r="AR93" s="61"/>
      <c r="AS93" s="61"/>
      <c r="AT93" s="61"/>
      <c r="AU93" s="61"/>
      <c r="AV93" s="61"/>
      <c r="AW93" s="61"/>
      <c r="AX93" s="61"/>
      <c r="AY93" s="61"/>
      <c r="AZ93" s="61"/>
      <c r="BA93" s="61"/>
      <c r="BB93" s="61"/>
    </row>
    <row r="94" spans="1:54" s="84" customFormat="1">
      <c r="A94" s="81"/>
      <c r="B94" s="82"/>
      <c r="C94" s="83"/>
      <c r="D94" s="83"/>
      <c r="AQ94" s="61"/>
      <c r="AR94" s="61"/>
      <c r="AS94" s="61"/>
      <c r="AT94" s="61"/>
      <c r="AU94" s="61"/>
      <c r="AV94" s="61"/>
      <c r="AW94" s="61"/>
      <c r="AX94" s="61"/>
      <c r="AY94" s="61"/>
      <c r="AZ94" s="61"/>
      <c r="BA94" s="61"/>
      <c r="BB94" s="61"/>
    </row>
    <row r="95" spans="1:54" s="84" customFormat="1">
      <c r="A95" s="81"/>
      <c r="B95" s="82"/>
      <c r="C95" s="83"/>
      <c r="D95" s="83"/>
      <c r="AQ95" s="61"/>
      <c r="AR95" s="61"/>
      <c r="AS95" s="61"/>
      <c r="AT95" s="61"/>
      <c r="AU95" s="61"/>
      <c r="AV95" s="61"/>
      <c r="AW95" s="61"/>
      <c r="AX95" s="61"/>
      <c r="AY95" s="61"/>
      <c r="AZ95" s="61"/>
      <c r="BA95" s="61"/>
      <c r="BB95" s="61"/>
    </row>
    <row r="96" spans="1:54" s="84" customFormat="1">
      <c r="A96" s="81"/>
      <c r="B96" s="82"/>
      <c r="C96" s="83"/>
      <c r="D96" s="83"/>
      <c r="AQ96" s="61"/>
      <c r="AR96" s="61"/>
      <c r="AS96" s="61"/>
      <c r="AT96" s="61"/>
      <c r="AU96" s="61"/>
      <c r="AV96" s="61"/>
      <c r="AW96" s="61"/>
      <c r="AX96" s="61"/>
      <c r="AY96" s="61"/>
      <c r="AZ96" s="61"/>
      <c r="BA96" s="61"/>
      <c r="BB96" s="61"/>
    </row>
    <row r="97" spans="1:54" s="84" customFormat="1">
      <c r="A97" s="81"/>
      <c r="B97" s="82"/>
      <c r="C97" s="83"/>
      <c r="D97" s="83"/>
      <c r="AQ97" s="61"/>
      <c r="AR97" s="61"/>
      <c r="AS97" s="61"/>
      <c r="AT97" s="61"/>
      <c r="AU97" s="61"/>
      <c r="AV97" s="61"/>
      <c r="AW97" s="61"/>
      <c r="AX97" s="61"/>
      <c r="AY97" s="61"/>
      <c r="AZ97" s="61"/>
      <c r="BA97" s="61"/>
      <c r="BB97" s="61"/>
    </row>
    <row r="98" spans="1:54" s="84" customFormat="1">
      <c r="A98" s="81"/>
      <c r="B98" s="82"/>
      <c r="C98" s="83"/>
      <c r="D98" s="83"/>
      <c r="AQ98" s="61"/>
      <c r="AR98" s="61"/>
      <c r="AS98" s="61"/>
      <c r="AT98" s="61"/>
      <c r="AU98" s="61"/>
      <c r="AV98" s="61"/>
      <c r="AW98" s="61"/>
      <c r="AX98" s="61"/>
      <c r="AY98" s="61"/>
      <c r="AZ98" s="61"/>
      <c r="BA98" s="61"/>
      <c r="BB98" s="61"/>
    </row>
    <row r="99" spans="1:54" s="84" customFormat="1">
      <c r="A99" s="81"/>
      <c r="B99" s="82"/>
      <c r="C99" s="83"/>
      <c r="D99" s="83"/>
      <c r="AQ99" s="61"/>
      <c r="AR99" s="61"/>
      <c r="AS99" s="61"/>
      <c r="AT99" s="61"/>
      <c r="AU99" s="61"/>
      <c r="AV99" s="61"/>
      <c r="AW99" s="61"/>
      <c r="AX99" s="61"/>
      <c r="AY99" s="61"/>
      <c r="AZ99" s="61"/>
      <c r="BA99" s="61"/>
      <c r="BB99" s="61"/>
    </row>
    <row r="100" spans="1:54" s="84" customFormat="1">
      <c r="A100" s="81"/>
      <c r="B100" s="82"/>
      <c r="C100" s="83"/>
      <c r="D100" s="83"/>
      <c r="AQ100" s="61"/>
      <c r="AR100" s="61"/>
      <c r="AS100" s="61"/>
      <c r="AT100" s="61"/>
      <c r="AU100" s="61"/>
      <c r="AV100" s="61"/>
      <c r="AW100" s="61"/>
      <c r="AX100" s="61"/>
      <c r="AY100" s="61"/>
      <c r="AZ100" s="61"/>
      <c r="BA100" s="61"/>
      <c r="BB100" s="61"/>
    </row>
    <row r="101" spans="1:54" s="84" customFormat="1">
      <c r="A101" s="81"/>
      <c r="B101" s="82"/>
      <c r="C101" s="83"/>
      <c r="D101" s="83"/>
      <c r="AQ101" s="61"/>
      <c r="AR101" s="61"/>
      <c r="AS101" s="61"/>
      <c r="AT101" s="61"/>
      <c r="AU101" s="61"/>
      <c r="AV101" s="61"/>
      <c r="AW101" s="61"/>
      <c r="AX101" s="61"/>
      <c r="AY101" s="61"/>
      <c r="AZ101" s="61"/>
      <c r="BA101" s="61"/>
      <c r="BB101" s="61"/>
    </row>
    <row r="102" spans="1:54" s="84" customFormat="1">
      <c r="A102" s="81"/>
      <c r="B102" s="82"/>
      <c r="C102" s="83"/>
      <c r="D102" s="83"/>
      <c r="AQ102" s="61"/>
      <c r="AR102" s="61"/>
      <c r="AS102" s="61"/>
      <c r="AT102" s="61"/>
      <c r="AU102" s="61"/>
      <c r="AV102" s="61"/>
      <c r="AW102" s="61"/>
      <c r="AX102" s="61"/>
      <c r="AY102" s="61"/>
      <c r="AZ102" s="61"/>
      <c r="BA102" s="61"/>
      <c r="BB102" s="61"/>
    </row>
    <row r="103" spans="1:54" s="84" customFormat="1">
      <c r="A103" s="81"/>
      <c r="B103" s="82"/>
      <c r="C103" s="83"/>
      <c r="D103" s="83"/>
      <c r="AQ103" s="61"/>
      <c r="AR103" s="61"/>
      <c r="AS103" s="61"/>
      <c r="AT103" s="61"/>
      <c r="AU103" s="61"/>
      <c r="AV103" s="61"/>
      <c r="AW103" s="61"/>
      <c r="AX103" s="61"/>
      <c r="AY103" s="61"/>
      <c r="AZ103" s="61"/>
      <c r="BA103" s="61"/>
      <c r="BB103" s="61"/>
    </row>
    <row r="104" spans="1:54" s="84" customFormat="1">
      <c r="A104" s="81"/>
      <c r="B104" s="82"/>
      <c r="C104" s="83"/>
      <c r="D104" s="83"/>
      <c r="AQ104" s="61"/>
      <c r="AR104" s="61"/>
      <c r="AS104" s="61"/>
      <c r="AT104" s="61"/>
      <c r="AU104" s="61"/>
      <c r="AV104" s="61"/>
      <c r="AW104" s="61"/>
      <c r="AX104" s="61"/>
      <c r="AY104" s="61"/>
      <c r="AZ104" s="61"/>
      <c r="BA104" s="61"/>
      <c r="BB104" s="61"/>
    </row>
    <row r="105" spans="1:54" s="84" customFormat="1">
      <c r="A105" s="81"/>
      <c r="B105" s="82"/>
      <c r="C105" s="83"/>
      <c r="D105" s="83"/>
      <c r="AQ105" s="61"/>
      <c r="AR105" s="61"/>
      <c r="AS105" s="61"/>
      <c r="AT105" s="61"/>
      <c r="AU105" s="61"/>
      <c r="AV105" s="61"/>
      <c r="AW105" s="61"/>
      <c r="AX105" s="61"/>
      <c r="AY105" s="61"/>
      <c r="AZ105" s="61"/>
      <c r="BA105" s="61"/>
      <c r="BB105" s="61"/>
    </row>
    <row r="106" spans="1:54" s="84" customFormat="1">
      <c r="A106" s="81"/>
      <c r="B106" s="82"/>
      <c r="C106" s="83"/>
      <c r="D106" s="83"/>
      <c r="AQ106" s="61"/>
      <c r="AR106" s="61"/>
      <c r="AS106" s="61"/>
      <c r="AT106" s="61"/>
      <c r="AU106" s="61"/>
      <c r="AV106" s="61"/>
      <c r="AW106" s="61"/>
      <c r="AX106" s="61"/>
      <c r="AY106" s="61"/>
      <c r="AZ106" s="61"/>
      <c r="BA106" s="61"/>
      <c r="BB106" s="61"/>
    </row>
    <row r="107" spans="1:54" s="84" customFormat="1">
      <c r="A107" s="81"/>
      <c r="B107" s="82"/>
      <c r="C107" s="83"/>
      <c r="D107" s="83"/>
      <c r="AQ107" s="61"/>
      <c r="AR107" s="61"/>
      <c r="AS107" s="61"/>
      <c r="AT107" s="61"/>
      <c r="AU107" s="61"/>
      <c r="AV107" s="61"/>
      <c r="AW107" s="61"/>
      <c r="AX107" s="61"/>
      <c r="AY107" s="61"/>
      <c r="AZ107" s="61"/>
      <c r="BA107" s="61"/>
      <c r="BB107" s="61"/>
    </row>
    <row r="108" spans="1:54" s="84" customFormat="1">
      <c r="A108" s="81"/>
      <c r="B108" s="82"/>
      <c r="C108" s="83"/>
      <c r="D108" s="83"/>
      <c r="AQ108" s="61"/>
      <c r="AR108" s="61"/>
      <c r="AS108" s="61"/>
      <c r="AT108" s="61"/>
      <c r="AU108" s="61"/>
      <c r="AV108" s="61"/>
      <c r="AW108" s="61"/>
      <c r="AX108" s="61"/>
      <c r="AY108" s="61"/>
      <c r="AZ108" s="61"/>
      <c r="BA108" s="61"/>
      <c r="BB108" s="61"/>
    </row>
    <row r="109" spans="1:54" s="84" customFormat="1">
      <c r="A109" s="81"/>
      <c r="B109" s="82"/>
      <c r="C109" s="83"/>
      <c r="D109" s="83"/>
      <c r="AQ109" s="61"/>
      <c r="AR109" s="61"/>
      <c r="AS109" s="61"/>
      <c r="AT109" s="61"/>
      <c r="AU109" s="61"/>
      <c r="AV109" s="61"/>
      <c r="AW109" s="61"/>
      <c r="AX109" s="61"/>
      <c r="AY109" s="61"/>
      <c r="AZ109" s="61"/>
      <c r="BA109" s="61"/>
      <c r="BB109" s="61"/>
    </row>
    <row r="110" spans="1:54" s="84" customFormat="1">
      <c r="A110" s="81"/>
      <c r="B110" s="82"/>
      <c r="C110" s="83"/>
      <c r="D110" s="83"/>
      <c r="AQ110" s="61"/>
      <c r="AR110" s="61"/>
      <c r="AS110" s="61"/>
      <c r="AT110" s="61"/>
      <c r="AU110" s="61"/>
      <c r="AV110" s="61"/>
      <c r="AW110" s="61"/>
      <c r="AX110" s="61"/>
      <c r="AY110" s="61"/>
      <c r="AZ110" s="61"/>
      <c r="BA110" s="61"/>
      <c r="BB110" s="61"/>
    </row>
    <row r="111" spans="1:54" s="84" customFormat="1">
      <c r="A111" s="81"/>
      <c r="B111" s="82"/>
      <c r="C111" s="83"/>
      <c r="D111" s="83"/>
      <c r="AQ111" s="61"/>
      <c r="AR111" s="61"/>
      <c r="AS111" s="61"/>
      <c r="AT111" s="61"/>
      <c r="AU111" s="61"/>
      <c r="AV111" s="61"/>
      <c r="AW111" s="61"/>
      <c r="AX111" s="61"/>
      <c r="AY111" s="61"/>
      <c r="AZ111" s="61"/>
      <c r="BA111" s="61"/>
      <c r="BB111" s="61"/>
    </row>
    <row r="112" spans="1:54" s="84" customFormat="1">
      <c r="A112" s="81"/>
      <c r="B112" s="82"/>
      <c r="C112" s="83"/>
      <c r="D112" s="83"/>
      <c r="AQ112" s="61"/>
      <c r="AR112" s="61"/>
      <c r="AS112" s="61"/>
      <c r="AT112" s="61"/>
      <c r="AU112" s="61"/>
      <c r="AV112" s="61"/>
      <c r="AW112" s="61"/>
      <c r="AX112" s="61"/>
      <c r="AY112" s="61"/>
      <c r="AZ112" s="61"/>
      <c r="BA112" s="61"/>
      <c r="BB112" s="61"/>
    </row>
    <row r="113" spans="1:54" s="84" customFormat="1">
      <c r="A113" s="81"/>
      <c r="B113" s="82"/>
      <c r="C113" s="83"/>
      <c r="D113" s="83"/>
      <c r="AQ113" s="61"/>
      <c r="AR113" s="61"/>
      <c r="AS113" s="61"/>
      <c r="AT113" s="61"/>
      <c r="AU113" s="61"/>
      <c r="AV113" s="61"/>
      <c r="AW113" s="61"/>
      <c r="AX113" s="61"/>
      <c r="AY113" s="61"/>
      <c r="AZ113" s="61"/>
      <c r="BA113" s="61"/>
      <c r="BB113" s="61"/>
    </row>
    <row r="114" spans="1:54" s="84" customFormat="1">
      <c r="A114" s="81"/>
      <c r="B114" s="82"/>
      <c r="C114" s="83"/>
      <c r="D114" s="83"/>
      <c r="AQ114" s="61"/>
      <c r="AR114" s="61"/>
      <c r="AS114" s="61"/>
      <c r="AT114" s="61"/>
      <c r="AU114" s="61"/>
      <c r="AV114" s="61"/>
      <c r="AW114" s="61"/>
      <c r="AX114" s="61"/>
      <c r="AY114" s="61"/>
      <c r="AZ114" s="61"/>
      <c r="BA114" s="61"/>
      <c r="BB114" s="61"/>
    </row>
    <row r="115" spans="1:54" s="84" customFormat="1">
      <c r="A115" s="81"/>
      <c r="B115" s="82"/>
      <c r="C115" s="83"/>
      <c r="D115" s="83"/>
      <c r="AQ115" s="61"/>
      <c r="AR115" s="61"/>
      <c r="AS115" s="61"/>
      <c r="AT115" s="61"/>
      <c r="AU115" s="61"/>
      <c r="AV115" s="61"/>
      <c r="AW115" s="61"/>
      <c r="AX115" s="61"/>
      <c r="AY115" s="61"/>
      <c r="AZ115" s="61"/>
      <c r="BA115" s="61"/>
      <c r="BB115" s="61"/>
    </row>
    <row r="116" spans="1:54" s="84" customFormat="1">
      <c r="A116" s="81"/>
      <c r="B116" s="82"/>
      <c r="C116" s="83"/>
      <c r="D116" s="83"/>
      <c r="AQ116" s="61"/>
      <c r="AR116" s="61"/>
      <c r="AS116" s="61"/>
      <c r="AT116" s="61"/>
      <c r="AU116" s="61"/>
      <c r="AV116" s="61"/>
      <c r="AW116" s="61"/>
      <c r="AX116" s="61"/>
      <c r="AY116" s="61"/>
      <c r="AZ116" s="61"/>
      <c r="BA116" s="61"/>
      <c r="BB116" s="61"/>
    </row>
    <row r="117" spans="1:54" s="84" customFormat="1">
      <c r="A117" s="81"/>
      <c r="B117" s="82"/>
      <c r="C117" s="83"/>
      <c r="D117" s="83"/>
      <c r="AQ117" s="61"/>
      <c r="AR117" s="61"/>
      <c r="AS117" s="61"/>
      <c r="AT117" s="61"/>
      <c r="AU117" s="61"/>
      <c r="AV117" s="61"/>
      <c r="AW117" s="61"/>
      <c r="AX117" s="61"/>
      <c r="AY117" s="61"/>
      <c r="AZ117" s="61"/>
      <c r="BA117" s="61"/>
      <c r="BB117" s="61"/>
    </row>
    <row r="118" spans="1:54" s="84" customFormat="1">
      <c r="A118" s="81"/>
      <c r="B118" s="82"/>
      <c r="C118" s="83"/>
      <c r="D118" s="83"/>
      <c r="AQ118" s="61"/>
      <c r="AR118" s="61"/>
      <c r="AS118" s="61"/>
      <c r="AT118" s="61"/>
      <c r="AU118" s="61"/>
      <c r="AV118" s="61"/>
      <c r="AW118" s="61"/>
      <c r="AX118" s="61"/>
      <c r="AY118" s="61"/>
      <c r="AZ118" s="61"/>
      <c r="BA118" s="61"/>
      <c r="BB118" s="61"/>
    </row>
    <row r="119" spans="1:54" s="84" customFormat="1">
      <c r="A119" s="81"/>
      <c r="B119" s="82"/>
      <c r="C119" s="83"/>
      <c r="D119" s="83"/>
      <c r="AQ119" s="61"/>
      <c r="AR119" s="61"/>
      <c r="AS119" s="61"/>
      <c r="AT119" s="61"/>
      <c r="AU119" s="61"/>
      <c r="AV119" s="61"/>
      <c r="AW119" s="61"/>
      <c r="AX119" s="61"/>
      <c r="AY119" s="61"/>
      <c r="AZ119" s="61"/>
      <c r="BA119" s="61"/>
      <c r="BB119" s="61"/>
    </row>
    <row r="120" spans="1:54" s="84" customFormat="1">
      <c r="A120" s="81"/>
      <c r="B120" s="82"/>
      <c r="C120" s="83"/>
      <c r="D120" s="83"/>
      <c r="AQ120" s="61"/>
      <c r="AR120" s="61"/>
      <c r="AS120" s="61"/>
      <c r="AT120" s="61"/>
      <c r="AU120" s="61"/>
      <c r="AV120" s="61"/>
      <c r="AW120" s="61"/>
      <c r="AX120" s="61"/>
      <c r="AY120" s="61"/>
      <c r="AZ120" s="61"/>
      <c r="BA120" s="61"/>
      <c r="BB120" s="61"/>
    </row>
    <row r="121" spans="1:54" s="84" customFormat="1">
      <c r="A121" s="81"/>
      <c r="B121" s="82"/>
      <c r="C121" s="83"/>
      <c r="D121" s="83"/>
      <c r="AQ121" s="61"/>
      <c r="AR121" s="61"/>
      <c r="AS121" s="61"/>
      <c r="AT121" s="61"/>
      <c r="AU121" s="61"/>
      <c r="AV121" s="61"/>
      <c r="AW121" s="61"/>
      <c r="AX121" s="61"/>
      <c r="AY121" s="61"/>
      <c r="AZ121" s="61"/>
      <c r="BA121" s="61"/>
      <c r="BB121" s="61"/>
    </row>
    <row r="122" spans="1:54" s="84" customFormat="1">
      <c r="A122" s="81"/>
      <c r="B122" s="82"/>
      <c r="C122" s="83"/>
      <c r="D122" s="83"/>
      <c r="AQ122" s="61"/>
      <c r="AR122" s="61"/>
      <c r="AS122" s="61"/>
      <c r="AT122" s="61"/>
      <c r="AU122" s="61"/>
      <c r="AV122" s="61"/>
      <c r="AW122" s="61"/>
      <c r="AX122" s="61"/>
      <c r="AY122" s="61"/>
      <c r="AZ122" s="61"/>
      <c r="BA122" s="61"/>
      <c r="BB122" s="61"/>
    </row>
    <row r="123" spans="1:54" s="84" customFormat="1">
      <c r="A123" s="81"/>
      <c r="B123" s="82"/>
      <c r="C123" s="83"/>
      <c r="D123" s="83"/>
      <c r="AQ123" s="61"/>
      <c r="AR123" s="61"/>
      <c r="AS123" s="61"/>
      <c r="AT123" s="61"/>
      <c r="AU123" s="61"/>
      <c r="AV123" s="61"/>
      <c r="AW123" s="61"/>
      <c r="AX123" s="61"/>
      <c r="AY123" s="61"/>
      <c r="AZ123" s="61"/>
      <c r="BA123" s="61"/>
      <c r="BB123" s="61"/>
    </row>
    <row r="124" spans="1:54" s="84" customFormat="1">
      <c r="A124" s="81"/>
      <c r="B124" s="82"/>
      <c r="C124" s="83"/>
      <c r="D124" s="83"/>
      <c r="AQ124" s="61"/>
      <c r="AR124" s="61"/>
      <c r="AS124" s="61"/>
      <c r="AT124" s="61"/>
      <c r="AU124" s="61"/>
      <c r="AV124" s="61"/>
      <c r="AW124" s="61"/>
      <c r="AX124" s="61"/>
      <c r="AY124" s="61"/>
      <c r="AZ124" s="61"/>
      <c r="BA124" s="61"/>
      <c r="BB124" s="61"/>
    </row>
    <row r="125" spans="1:54" s="84" customFormat="1">
      <c r="A125" s="81"/>
      <c r="B125" s="82"/>
      <c r="C125" s="83"/>
      <c r="D125" s="83"/>
      <c r="AQ125" s="61"/>
      <c r="AR125" s="61"/>
      <c r="AS125" s="61"/>
      <c r="AT125" s="61"/>
      <c r="AU125" s="61"/>
      <c r="AV125" s="61"/>
      <c r="AW125" s="61"/>
      <c r="AX125" s="61"/>
      <c r="AY125" s="61"/>
      <c r="AZ125" s="61"/>
      <c r="BA125" s="61"/>
      <c r="BB125" s="61"/>
    </row>
    <row r="126" spans="1:54" s="84" customFormat="1">
      <c r="A126" s="81"/>
      <c r="B126" s="82"/>
      <c r="C126" s="83"/>
      <c r="D126" s="83"/>
      <c r="AQ126" s="61"/>
      <c r="AR126" s="61"/>
      <c r="AS126" s="61"/>
      <c r="AT126" s="61"/>
      <c r="AU126" s="61"/>
      <c r="AV126" s="61"/>
      <c r="AW126" s="61"/>
      <c r="AX126" s="61"/>
      <c r="AY126" s="61"/>
      <c r="AZ126" s="61"/>
      <c r="BA126" s="61"/>
      <c r="BB126" s="61"/>
    </row>
    <row r="127" spans="1:54" s="84" customFormat="1">
      <c r="A127" s="81"/>
      <c r="B127" s="82"/>
      <c r="C127" s="83"/>
      <c r="D127" s="83"/>
      <c r="AQ127" s="61"/>
      <c r="AR127" s="61"/>
      <c r="AS127" s="61"/>
      <c r="AT127" s="61"/>
      <c r="AU127" s="61"/>
      <c r="AV127" s="61"/>
      <c r="AW127" s="61"/>
      <c r="AX127" s="61"/>
      <c r="AY127" s="61"/>
      <c r="AZ127" s="61"/>
      <c r="BA127" s="61"/>
      <c r="BB127" s="61"/>
    </row>
    <row r="128" spans="1:54" s="84" customFormat="1">
      <c r="A128" s="81"/>
      <c r="B128" s="82"/>
      <c r="C128" s="83"/>
      <c r="D128" s="83"/>
      <c r="AQ128" s="61"/>
      <c r="AR128" s="61"/>
      <c r="AS128" s="61"/>
      <c r="AT128" s="61"/>
      <c r="AU128" s="61"/>
      <c r="AV128" s="61"/>
      <c r="AW128" s="61"/>
      <c r="AX128" s="61"/>
      <c r="AY128" s="61"/>
      <c r="AZ128" s="61"/>
      <c r="BA128" s="61"/>
      <c r="BB128" s="61"/>
    </row>
    <row r="129" spans="1:54" s="84" customFormat="1">
      <c r="A129" s="81"/>
      <c r="B129" s="82"/>
      <c r="C129" s="83"/>
      <c r="D129" s="83"/>
      <c r="AQ129" s="61"/>
      <c r="AR129" s="61"/>
      <c r="AS129" s="61"/>
      <c r="AT129" s="61"/>
      <c r="AU129" s="61"/>
      <c r="AV129" s="61"/>
      <c r="AW129" s="61"/>
      <c r="AX129" s="61"/>
      <c r="AY129" s="61"/>
      <c r="AZ129" s="61"/>
      <c r="BA129" s="61"/>
      <c r="BB129" s="61"/>
    </row>
    <row r="130" spans="1:54" s="84" customFormat="1">
      <c r="A130" s="81"/>
      <c r="B130" s="82"/>
      <c r="C130" s="83"/>
      <c r="D130" s="83"/>
      <c r="AQ130" s="61"/>
      <c r="AR130" s="61"/>
      <c r="AS130" s="61"/>
      <c r="AT130" s="61"/>
      <c r="AU130" s="61"/>
      <c r="AV130" s="61"/>
      <c r="AW130" s="61"/>
      <c r="AX130" s="61"/>
      <c r="AY130" s="61"/>
      <c r="AZ130" s="61"/>
      <c r="BA130" s="61"/>
      <c r="BB130" s="61"/>
    </row>
    <row r="131" spans="1:54" s="84" customFormat="1">
      <c r="A131" s="81"/>
      <c r="B131" s="82"/>
      <c r="C131" s="83"/>
      <c r="D131" s="83"/>
      <c r="AQ131" s="61"/>
      <c r="AR131" s="61"/>
      <c r="AS131" s="61"/>
      <c r="AT131" s="61"/>
      <c r="AU131" s="61"/>
      <c r="AV131" s="61"/>
      <c r="AW131" s="61"/>
      <c r="AX131" s="61"/>
      <c r="AY131" s="61"/>
      <c r="AZ131" s="61"/>
      <c r="BA131" s="61"/>
      <c r="BB131" s="61"/>
    </row>
    <row r="132" spans="1:54" s="84" customFormat="1">
      <c r="A132" s="81"/>
      <c r="B132" s="82"/>
      <c r="C132" s="83"/>
      <c r="D132" s="83"/>
      <c r="AQ132" s="61"/>
      <c r="AR132" s="61"/>
      <c r="AS132" s="61"/>
      <c r="AT132" s="61"/>
      <c r="AU132" s="61"/>
      <c r="AV132" s="61"/>
      <c r="AW132" s="61"/>
      <c r="AX132" s="61"/>
      <c r="AY132" s="61"/>
      <c r="AZ132" s="61"/>
      <c r="BA132" s="61"/>
      <c r="BB132" s="61"/>
    </row>
    <row r="133" spans="1:54" s="84" customFormat="1">
      <c r="A133" s="81"/>
      <c r="B133" s="82"/>
      <c r="C133" s="83"/>
      <c r="D133" s="83"/>
      <c r="AQ133" s="61"/>
      <c r="AR133" s="61"/>
      <c r="AS133" s="61"/>
      <c r="AT133" s="61"/>
      <c r="AU133" s="61"/>
      <c r="AV133" s="61"/>
      <c r="AW133" s="61"/>
      <c r="AX133" s="61"/>
      <c r="AY133" s="61"/>
      <c r="AZ133" s="61"/>
      <c r="BA133" s="61"/>
      <c r="BB133" s="61"/>
    </row>
    <row r="134" spans="1:54" s="84" customFormat="1">
      <c r="A134" s="81"/>
      <c r="B134" s="82"/>
      <c r="C134" s="83"/>
      <c r="D134" s="83"/>
      <c r="AQ134" s="61"/>
      <c r="AR134" s="61"/>
      <c r="AS134" s="61"/>
      <c r="AT134" s="61"/>
      <c r="AU134" s="61"/>
      <c r="AV134" s="61"/>
      <c r="AW134" s="61"/>
      <c r="AX134" s="61"/>
      <c r="AY134" s="61"/>
      <c r="AZ134" s="61"/>
      <c r="BA134" s="61"/>
      <c r="BB134" s="61"/>
    </row>
    <row r="135" spans="1:54" s="84" customFormat="1">
      <c r="A135" s="81"/>
      <c r="B135" s="82"/>
      <c r="C135" s="83"/>
      <c r="D135" s="83"/>
      <c r="AQ135" s="61"/>
      <c r="AR135" s="61"/>
      <c r="AS135" s="61"/>
      <c r="AT135" s="61"/>
      <c r="AU135" s="61"/>
      <c r="AV135" s="61"/>
      <c r="AW135" s="61"/>
      <c r="AX135" s="61"/>
      <c r="AY135" s="61"/>
      <c r="AZ135" s="61"/>
      <c r="BA135" s="61"/>
      <c r="BB135" s="61"/>
    </row>
    <row r="136" spans="1:54" s="84" customFormat="1">
      <c r="A136" s="81"/>
      <c r="B136" s="82"/>
      <c r="C136" s="83"/>
      <c r="D136" s="83"/>
      <c r="AQ136" s="61"/>
      <c r="AR136" s="61"/>
      <c r="AS136" s="61"/>
      <c r="AT136" s="61"/>
      <c r="AU136" s="61"/>
      <c r="AV136" s="61"/>
      <c r="AW136" s="61"/>
      <c r="AX136" s="61"/>
      <c r="AY136" s="61"/>
      <c r="AZ136" s="61"/>
      <c r="BA136" s="61"/>
      <c r="BB136" s="61"/>
    </row>
    <row r="137" spans="1:54" s="84" customFormat="1">
      <c r="A137" s="81"/>
      <c r="B137" s="82"/>
      <c r="C137" s="83"/>
      <c r="D137" s="83"/>
      <c r="AQ137" s="61"/>
      <c r="AR137" s="61"/>
      <c r="AS137" s="61"/>
      <c r="AT137" s="61"/>
      <c r="AU137" s="61"/>
      <c r="AV137" s="61"/>
      <c r="AW137" s="61"/>
      <c r="AX137" s="61"/>
      <c r="AY137" s="61"/>
      <c r="AZ137" s="61"/>
      <c r="BA137" s="61"/>
      <c r="BB137" s="61"/>
    </row>
    <row r="138" spans="1:54" s="84" customFormat="1">
      <c r="A138" s="81"/>
      <c r="B138" s="82"/>
      <c r="C138" s="83"/>
      <c r="D138" s="83"/>
      <c r="AQ138" s="61"/>
      <c r="AR138" s="61"/>
      <c r="AS138" s="61"/>
      <c r="AT138" s="61"/>
      <c r="AU138" s="61"/>
      <c r="AV138" s="61"/>
      <c r="AW138" s="61"/>
      <c r="AX138" s="61"/>
      <c r="AY138" s="61"/>
      <c r="AZ138" s="61"/>
      <c r="BA138" s="61"/>
      <c r="BB138" s="61"/>
    </row>
    <row r="139" spans="1:54" s="84" customFormat="1">
      <c r="A139" s="81"/>
      <c r="B139" s="82"/>
      <c r="C139" s="83"/>
      <c r="D139" s="83"/>
      <c r="AQ139" s="61"/>
      <c r="AR139" s="61"/>
      <c r="AS139" s="61"/>
      <c r="AT139" s="61"/>
      <c r="AU139" s="61"/>
      <c r="AV139" s="61"/>
      <c r="AW139" s="61"/>
      <c r="AX139" s="61"/>
      <c r="AY139" s="61"/>
      <c r="AZ139" s="61"/>
      <c r="BA139" s="61"/>
      <c r="BB139" s="61"/>
    </row>
    <row r="140" spans="1:54" s="84" customFormat="1">
      <c r="A140" s="81"/>
      <c r="B140" s="82"/>
      <c r="C140" s="83"/>
      <c r="D140" s="83"/>
      <c r="AQ140" s="61"/>
      <c r="AR140" s="61"/>
      <c r="AS140" s="61"/>
      <c r="AT140" s="61"/>
      <c r="AU140" s="61"/>
      <c r="AV140" s="61"/>
      <c r="AW140" s="61"/>
      <c r="AX140" s="61"/>
      <c r="AY140" s="61"/>
      <c r="AZ140" s="61"/>
      <c r="BA140" s="61"/>
      <c r="BB140" s="61"/>
    </row>
    <row r="141" spans="1:54" s="84" customFormat="1">
      <c r="A141" s="81"/>
      <c r="B141" s="82"/>
      <c r="C141" s="83"/>
      <c r="D141" s="83"/>
      <c r="AQ141" s="61"/>
      <c r="AR141" s="61"/>
      <c r="AS141" s="61"/>
      <c r="AT141" s="61"/>
      <c r="AU141" s="61"/>
      <c r="AV141" s="61"/>
      <c r="AW141" s="61"/>
      <c r="AX141" s="61"/>
      <c r="AY141" s="61"/>
      <c r="AZ141" s="61"/>
      <c r="BA141" s="61"/>
      <c r="BB141" s="61"/>
    </row>
    <row r="142" spans="1:54" s="84" customFormat="1">
      <c r="A142" s="81"/>
      <c r="B142" s="82"/>
      <c r="C142" s="83"/>
      <c r="D142" s="83"/>
      <c r="AQ142" s="61"/>
      <c r="AR142" s="61"/>
      <c r="AS142" s="61"/>
      <c r="AT142" s="61"/>
      <c r="AU142" s="61"/>
      <c r="AV142" s="61"/>
      <c r="AW142" s="61"/>
      <c r="AX142" s="61"/>
      <c r="AY142" s="61"/>
      <c r="AZ142" s="61"/>
      <c r="BA142" s="61"/>
      <c r="BB142" s="61"/>
    </row>
    <row r="143" spans="1:54" s="84" customFormat="1">
      <c r="A143" s="81"/>
      <c r="B143" s="82"/>
      <c r="C143" s="83"/>
      <c r="D143" s="83"/>
      <c r="AQ143" s="61"/>
      <c r="AR143" s="61"/>
      <c r="AS143" s="61"/>
      <c r="AT143" s="61"/>
      <c r="AU143" s="61"/>
      <c r="AV143" s="61"/>
      <c r="AW143" s="61"/>
      <c r="AX143" s="61"/>
      <c r="AY143" s="61"/>
      <c r="AZ143" s="61"/>
      <c r="BA143" s="61"/>
      <c r="BB143" s="61"/>
    </row>
    <row r="144" spans="1:54" s="84" customFormat="1">
      <c r="A144" s="81"/>
      <c r="B144" s="82"/>
      <c r="C144" s="83"/>
      <c r="D144" s="83"/>
      <c r="AQ144" s="61"/>
      <c r="AR144" s="61"/>
      <c r="AS144" s="61"/>
      <c r="AT144" s="61"/>
      <c r="AU144" s="61"/>
      <c r="AV144" s="61"/>
      <c r="AW144" s="61"/>
      <c r="AX144" s="61"/>
      <c r="AY144" s="61"/>
      <c r="AZ144" s="61"/>
      <c r="BA144" s="61"/>
      <c r="BB144" s="61"/>
    </row>
    <row r="145" spans="1:54" s="84" customFormat="1">
      <c r="A145" s="81"/>
      <c r="B145" s="82"/>
      <c r="C145" s="83"/>
      <c r="D145" s="83"/>
      <c r="AQ145" s="61"/>
      <c r="AR145" s="61"/>
      <c r="AS145" s="61"/>
      <c r="AT145" s="61"/>
      <c r="AU145" s="61"/>
      <c r="AV145" s="61"/>
      <c r="AW145" s="61"/>
      <c r="AX145" s="61"/>
      <c r="AY145" s="61"/>
      <c r="AZ145" s="61"/>
      <c r="BA145" s="61"/>
      <c r="BB145" s="61"/>
    </row>
    <row r="146" spans="1:54" s="84" customFormat="1">
      <c r="A146" s="81"/>
      <c r="B146" s="82"/>
      <c r="C146" s="83"/>
      <c r="D146" s="83"/>
      <c r="AQ146" s="61"/>
      <c r="AR146" s="61"/>
      <c r="AS146" s="61"/>
      <c r="AT146" s="61"/>
      <c r="AU146" s="61"/>
      <c r="AV146" s="61"/>
      <c r="AW146" s="61"/>
      <c r="AX146" s="61"/>
      <c r="AY146" s="61"/>
      <c r="AZ146" s="61"/>
      <c r="BA146" s="61"/>
      <c r="BB146" s="61"/>
    </row>
    <row r="147" spans="1:54" s="84" customFormat="1">
      <c r="A147" s="81"/>
      <c r="B147" s="82"/>
      <c r="C147" s="83"/>
      <c r="D147" s="83"/>
      <c r="AQ147" s="61"/>
      <c r="AR147" s="61"/>
      <c r="AS147" s="61"/>
      <c r="AT147" s="61"/>
      <c r="AU147" s="61"/>
      <c r="AV147" s="61"/>
      <c r="AW147" s="61"/>
      <c r="AX147" s="61"/>
      <c r="AY147" s="61"/>
      <c r="AZ147" s="61"/>
      <c r="BA147" s="61"/>
      <c r="BB147" s="61"/>
    </row>
    <row r="148" spans="1:54" s="84" customFormat="1">
      <c r="A148" s="81"/>
      <c r="B148" s="82"/>
      <c r="C148" s="83"/>
      <c r="D148" s="83"/>
      <c r="AQ148" s="61"/>
      <c r="AR148" s="61"/>
      <c r="AS148" s="61"/>
      <c r="AT148" s="61"/>
      <c r="AU148" s="61"/>
      <c r="AV148" s="61"/>
      <c r="AW148" s="61"/>
      <c r="AX148" s="61"/>
      <c r="AY148" s="61"/>
      <c r="AZ148" s="61"/>
      <c r="BA148" s="61"/>
      <c r="BB148" s="61"/>
    </row>
    <row r="149" spans="1:54" s="84" customFormat="1">
      <c r="A149" s="81"/>
      <c r="B149" s="82"/>
      <c r="C149" s="83"/>
      <c r="D149" s="83"/>
      <c r="AQ149" s="61"/>
      <c r="AR149" s="61"/>
      <c r="AS149" s="61"/>
      <c r="AT149" s="61"/>
      <c r="AU149" s="61"/>
      <c r="AV149" s="61"/>
      <c r="AW149" s="61"/>
      <c r="AX149" s="61"/>
      <c r="AY149" s="61"/>
      <c r="AZ149" s="61"/>
      <c r="BA149" s="61"/>
      <c r="BB149" s="61"/>
    </row>
    <row r="150" spans="1:54" s="84" customFormat="1">
      <c r="A150" s="81"/>
      <c r="B150" s="82"/>
      <c r="C150" s="83"/>
      <c r="D150" s="83"/>
      <c r="AQ150" s="61"/>
      <c r="AR150" s="61"/>
      <c r="AS150" s="61"/>
      <c r="AT150" s="61"/>
      <c r="AU150" s="61"/>
      <c r="AV150" s="61"/>
      <c r="AW150" s="61"/>
      <c r="AX150" s="61"/>
      <c r="AY150" s="61"/>
      <c r="AZ150" s="61"/>
      <c r="BA150" s="61"/>
      <c r="BB150" s="61"/>
    </row>
    <row r="151" spans="1:54" s="84" customFormat="1">
      <c r="A151" s="81"/>
      <c r="B151" s="82"/>
      <c r="C151" s="83"/>
      <c r="D151" s="83"/>
      <c r="AQ151" s="61"/>
      <c r="AR151" s="61"/>
      <c r="AS151" s="61"/>
      <c r="AT151" s="61"/>
      <c r="AU151" s="61"/>
      <c r="AV151" s="61"/>
      <c r="AW151" s="61"/>
      <c r="AX151" s="61"/>
      <c r="AY151" s="61"/>
      <c r="AZ151" s="61"/>
      <c r="BA151" s="61"/>
      <c r="BB151" s="61"/>
    </row>
    <row r="152" spans="1:54" s="84" customFormat="1">
      <c r="A152" s="81"/>
      <c r="B152" s="82"/>
      <c r="C152" s="83"/>
      <c r="D152" s="83"/>
      <c r="AQ152" s="61"/>
      <c r="AR152" s="61"/>
      <c r="AS152" s="61"/>
      <c r="AT152" s="61"/>
      <c r="AU152" s="61"/>
      <c r="AV152" s="61"/>
      <c r="AW152" s="61"/>
      <c r="AX152" s="61"/>
      <c r="AY152" s="61"/>
      <c r="AZ152" s="61"/>
      <c r="BA152" s="61"/>
      <c r="BB152" s="61"/>
    </row>
    <row r="153" spans="1:54" s="84" customFormat="1">
      <c r="A153" s="81"/>
      <c r="B153" s="82"/>
      <c r="C153" s="83"/>
      <c r="D153" s="83"/>
      <c r="AQ153" s="61"/>
      <c r="AR153" s="61"/>
      <c r="AS153" s="61"/>
      <c r="AT153" s="61"/>
      <c r="AU153" s="61"/>
      <c r="AV153" s="61"/>
      <c r="AW153" s="61"/>
      <c r="AX153" s="61"/>
      <c r="AY153" s="61"/>
      <c r="AZ153" s="61"/>
      <c r="BA153" s="61"/>
      <c r="BB153" s="61"/>
    </row>
    <row r="154" spans="1:54" s="84" customFormat="1">
      <c r="A154" s="81"/>
      <c r="B154" s="82"/>
      <c r="C154" s="83"/>
      <c r="D154" s="83"/>
      <c r="AQ154" s="61"/>
      <c r="AR154" s="61"/>
      <c r="AS154" s="61"/>
      <c r="AT154" s="61"/>
      <c r="AU154" s="61"/>
      <c r="AV154" s="61"/>
      <c r="AW154" s="61"/>
      <c r="AX154" s="61"/>
      <c r="AY154" s="61"/>
      <c r="AZ154" s="61"/>
      <c r="BA154" s="61"/>
      <c r="BB154" s="61"/>
    </row>
    <row r="155" spans="1:54" s="84" customFormat="1">
      <c r="A155" s="81"/>
      <c r="B155" s="82"/>
      <c r="C155" s="83"/>
      <c r="D155" s="83"/>
      <c r="AQ155" s="61"/>
      <c r="AR155" s="61"/>
      <c r="AS155" s="61"/>
      <c r="AT155" s="61"/>
      <c r="AU155" s="61"/>
      <c r="AV155" s="61"/>
      <c r="AW155" s="61"/>
      <c r="AX155" s="61"/>
      <c r="AY155" s="61"/>
      <c r="AZ155" s="61"/>
      <c r="BA155" s="61"/>
      <c r="BB155" s="61"/>
    </row>
    <row r="156" spans="1:54" s="84" customFormat="1">
      <c r="A156" s="81"/>
      <c r="B156" s="82"/>
      <c r="C156" s="83"/>
      <c r="D156" s="83"/>
      <c r="AQ156" s="61"/>
      <c r="AR156" s="61"/>
      <c r="AS156" s="61"/>
      <c r="AT156" s="61"/>
      <c r="AU156" s="61"/>
      <c r="AV156" s="61"/>
      <c r="AW156" s="61"/>
      <c r="AX156" s="61"/>
      <c r="AY156" s="61"/>
      <c r="AZ156" s="61"/>
      <c r="BA156" s="61"/>
      <c r="BB156" s="61"/>
    </row>
    <row r="157" spans="1:54" s="84" customFormat="1">
      <c r="A157" s="81"/>
      <c r="B157" s="82"/>
      <c r="C157" s="83"/>
      <c r="D157" s="83"/>
      <c r="AQ157" s="61"/>
      <c r="AR157" s="61"/>
      <c r="AS157" s="61"/>
      <c r="AT157" s="61"/>
      <c r="AU157" s="61"/>
      <c r="AV157" s="61"/>
      <c r="AW157" s="61"/>
      <c r="AX157" s="61"/>
      <c r="AY157" s="61"/>
      <c r="AZ157" s="61"/>
      <c r="BA157" s="61"/>
      <c r="BB157" s="61"/>
    </row>
    <row r="158" spans="1:54" s="84" customFormat="1">
      <c r="A158" s="81"/>
      <c r="B158" s="82"/>
      <c r="C158" s="83"/>
      <c r="D158" s="83"/>
      <c r="AQ158" s="61"/>
      <c r="AR158" s="61"/>
      <c r="AS158" s="61"/>
      <c r="AT158" s="61"/>
      <c r="AU158" s="61"/>
      <c r="AV158" s="61"/>
      <c r="AW158" s="61"/>
      <c r="AX158" s="61"/>
      <c r="AY158" s="61"/>
      <c r="AZ158" s="61"/>
      <c r="BA158" s="61"/>
      <c r="BB158" s="61"/>
    </row>
    <row r="159" spans="1:54" s="84" customFormat="1">
      <c r="A159" s="81"/>
      <c r="B159" s="82"/>
      <c r="C159" s="83"/>
      <c r="D159" s="83"/>
      <c r="AQ159" s="61"/>
      <c r="AR159" s="61"/>
      <c r="AS159" s="61"/>
      <c r="AT159" s="61"/>
      <c r="AU159" s="61"/>
      <c r="AV159" s="61"/>
      <c r="AW159" s="61"/>
      <c r="AX159" s="61"/>
      <c r="AY159" s="61"/>
      <c r="AZ159" s="61"/>
      <c r="BA159" s="61"/>
      <c r="BB159" s="61"/>
    </row>
    <row r="160" spans="1:54" s="84" customFormat="1">
      <c r="A160" s="81"/>
      <c r="B160" s="82"/>
      <c r="C160" s="83"/>
      <c r="D160" s="83"/>
      <c r="AQ160" s="61"/>
      <c r="AR160" s="61"/>
      <c r="AS160" s="61"/>
      <c r="AT160" s="61"/>
      <c r="AU160" s="61"/>
      <c r="AV160" s="61"/>
      <c r="AW160" s="61"/>
      <c r="AX160" s="61"/>
      <c r="AY160" s="61"/>
      <c r="AZ160" s="61"/>
      <c r="BA160" s="61"/>
      <c r="BB160" s="61"/>
    </row>
    <row r="161" spans="1:54" s="84" customFormat="1">
      <c r="A161" s="81"/>
      <c r="B161" s="82"/>
      <c r="C161" s="83"/>
      <c r="D161" s="83"/>
      <c r="AQ161" s="61"/>
      <c r="AR161" s="61"/>
      <c r="AS161" s="61"/>
      <c r="AT161" s="61"/>
      <c r="AU161" s="61"/>
      <c r="AV161" s="61"/>
      <c r="AW161" s="61"/>
      <c r="AX161" s="61"/>
      <c r="AY161" s="61"/>
      <c r="AZ161" s="61"/>
      <c r="BA161" s="61"/>
      <c r="BB161" s="61"/>
    </row>
    <row r="162" spans="1:54" s="84" customFormat="1">
      <c r="A162" s="81"/>
      <c r="B162" s="82"/>
      <c r="C162" s="83"/>
      <c r="D162" s="83"/>
      <c r="AQ162" s="61"/>
      <c r="AR162" s="61"/>
      <c r="AS162" s="61"/>
      <c r="AT162" s="61"/>
      <c r="AU162" s="61"/>
      <c r="AV162" s="61"/>
      <c r="AW162" s="61"/>
      <c r="AX162" s="61"/>
      <c r="AY162" s="61"/>
      <c r="AZ162" s="61"/>
      <c r="BA162" s="61"/>
      <c r="BB162" s="61"/>
    </row>
    <row r="163" spans="1:54" s="84" customFormat="1">
      <c r="A163" s="81"/>
      <c r="B163" s="82"/>
      <c r="C163" s="83"/>
      <c r="D163" s="83"/>
      <c r="AQ163" s="61"/>
      <c r="AR163" s="61"/>
      <c r="AS163" s="61"/>
      <c r="AT163" s="61"/>
      <c r="AU163" s="61"/>
      <c r="AV163" s="61"/>
      <c r="AW163" s="61"/>
      <c r="AX163" s="61"/>
      <c r="AY163" s="61"/>
      <c r="AZ163" s="61"/>
      <c r="BA163" s="61"/>
      <c r="BB163" s="61"/>
    </row>
    <row r="164" spans="1:54" s="84" customFormat="1">
      <c r="A164" s="81"/>
      <c r="B164" s="82"/>
      <c r="C164" s="83"/>
      <c r="D164" s="83"/>
      <c r="AQ164" s="61"/>
      <c r="AR164" s="61"/>
      <c r="AS164" s="61"/>
      <c r="AT164" s="61"/>
      <c r="AU164" s="61"/>
      <c r="AV164" s="61"/>
      <c r="AW164" s="61"/>
      <c r="AX164" s="61"/>
      <c r="AY164" s="61"/>
      <c r="AZ164" s="61"/>
      <c r="BA164" s="61"/>
      <c r="BB164" s="61"/>
    </row>
    <row r="165" spans="1:54" s="84" customFormat="1">
      <c r="A165" s="81"/>
      <c r="B165" s="82"/>
      <c r="C165" s="83"/>
      <c r="D165" s="83"/>
      <c r="AQ165" s="61"/>
      <c r="AR165" s="61"/>
      <c r="AS165" s="61"/>
      <c r="AT165" s="61"/>
      <c r="AU165" s="61"/>
      <c r="AV165" s="61"/>
      <c r="AW165" s="61"/>
      <c r="AX165" s="61"/>
      <c r="AY165" s="61"/>
      <c r="AZ165" s="61"/>
      <c r="BA165" s="61"/>
      <c r="BB165" s="61"/>
    </row>
    <row r="166" spans="1:54" s="84" customFormat="1">
      <c r="A166" s="81"/>
      <c r="B166" s="82"/>
      <c r="C166" s="83"/>
      <c r="D166" s="83"/>
      <c r="AQ166" s="61"/>
      <c r="AR166" s="61"/>
      <c r="AS166" s="61"/>
      <c r="AT166" s="61"/>
      <c r="AU166" s="61"/>
      <c r="AV166" s="61"/>
      <c r="AW166" s="61"/>
      <c r="AX166" s="61"/>
      <c r="AY166" s="61"/>
      <c r="AZ166" s="61"/>
      <c r="BA166" s="61"/>
      <c r="BB166" s="61"/>
    </row>
    <row r="167" spans="1:54" s="84" customFormat="1">
      <c r="A167" s="81"/>
      <c r="B167" s="82"/>
      <c r="C167" s="83"/>
      <c r="D167" s="83"/>
      <c r="AQ167" s="61"/>
      <c r="AR167" s="61"/>
      <c r="AS167" s="61"/>
      <c r="AT167" s="61"/>
      <c r="AU167" s="61"/>
      <c r="AV167" s="61"/>
      <c r="AW167" s="61"/>
      <c r="AX167" s="61"/>
      <c r="AY167" s="61"/>
      <c r="AZ167" s="61"/>
      <c r="BA167" s="61"/>
      <c r="BB167" s="61"/>
    </row>
    <row r="168" spans="1:54" s="84" customFormat="1">
      <c r="A168" s="81"/>
      <c r="B168" s="82"/>
      <c r="C168" s="83"/>
      <c r="D168" s="83"/>
      <c r="AQ168" s="61"/>
      <c r="AR168" s="61"/>
      <c r="AS168" s="61"/>
      <c r="AT168" s="61"/>
      <c r="AU168" s="61"/>
      <c r="AV168" s="61"/>
      <c r="AW168" s="61"/>
      <c r="AX168" s="61"/>
      <c r="AY168" s="61"/>
      <c r="AZ168" s="61"/>
      <c r="BA168" s="61"/>
      <c r="BB168" s="61"/>
    </row>
    <row r="169" spans="1:54" s="84" customFormat="1">
      <c r="A169" s="81"/>
      <c r="B169" s="82"/>
      <c r="C169" s="83"/>
      <c r="D169" s="83"/>
      <c r="AQ169" s="61"/>
      <c r="AR169" s="61"/>
      <c r="AS169" s="61"/>
      <c r="AT169" s="61"/>
      <c r="AU169" s="61"/>
      <c r="AV169" s="61"/>
      <c r="AW169" s="61"/>
      <c r="AX169" s="61"/>
      <c r="AY169" s="61"/>
      <c r="AZ169" s="61"/>
      <c r="BA169" s="61"/>
      <c r="BB169" s="61"/>
    </row>
    <row r="170" spans="1:54" s="84" customFormat="1">
      <c r="A170" s="81"/>
      <c r="B170" s="82"/>
      <c r="C170" s="83"/>
      <c r="D170" s="83"/>
      <c r="AQ170" s="61"/>
      <c r="AR170" s="61"/>
      <c r="AS170" s="61"/>
      <c r="AT170" s="61"/>
      <c r="AU170" s="61"/>
      <c r="AV170" s="61"/>
      <c r="AW170" s="61"/>
      <c r="AX170" s="61"/>
      <c r="AY170" s="61"/>
      <c r="AZ170" s="61"/>
      <c r="BA170" s="61"/>
      <c r="BB170" s="61"/>
    </row>
    <row r="171" spans="1:54" s="84" customFormat="1">
      <c r="A171" s="81"/>
      <c r="B171" s="82"/>
      <c r="C171" s="83"/>
      <c r="D171" s="83"/>
      <c r="AQ171" s="61"/>
      <c r="AR171" s="61"/>
      <c r="AS171" s="61"/>
      <c r="AT171" s="61"/>
      <c r="AU171" s="61"/>
      <c r="AV171" s="61"/>
      <c r="AW171" s="61"/>
      <c r="AX171" s="61"/>
      <c r="AY171" s="61"/>
      <c r="AZ171" s="61"/>
      <c r="BA171" s="61"/>
      <c r="BB171" s="61"/>
    </row>
    <row r="172" spans="1:54" s="84" customFormat="1">
      <c r="A172" s="81"/>
      <c r="B172" s="82"/>
      <c r="C172" s="83"/>
      <c r="D172" s="83"/>
      <c r="AQ172" s="61"/>
      <c r="AR172" s="61"/>
      <c r="AS172" s="61"/>
      <c r="AT172" s="61"/>
      <c r="AU172" s="61"/>
      <c r="AV172" s="61"/>
      <c r="AW172" s="61"/>
      <c r="AX172" s="61"/>
      <c r="AY172" s="61"/>
      <c r="AZ172" s="61"/>
      <c r="BA172" s="61"/>
      <c r="BB172" s="61"/>
    </row>
    <row r="173" spans="1:54" s="84" customFormat="1">
      <c r="A173" s="81"/>
      <c r="B173" s="82"/>
      <c r="C173" s="83"/>
      <c r="D173" s="83"/>
      <c r="AQ173" s="61"/>
      <c r="AR173" s="61"/>
      <c r="AS173" s="61"/>
      <c r="AT173" s="61"/>
      <c r="AU173" s="61"/>
      <c r="AV173" s="61"/>
      <c r="AW173" s="61"/>
      <c r="AX173" s="61"/>
      <c r="AY173" s="61"/>
      <c r="AZ173" s="61"/>
      <c r="BA173" s="61"/>
      <c r="BB173" s="61"/>
    </row>
    <row r="174" spans="1:54" s="84" customFormat="1">
      <c r="A174" s="81"/>
      <c r="B174" s="82"/>
      <c r="C174" s="83"/>
      <c r="D174" s="83"/>
      <c r="AQ174" s="61"/>
      <c r="AR174" s="61"/>
      <c r="AS174" s="61"/>
      <c r="AT174" s="61"/>
      <c r="AU174" s="61"/>
      <c r="AV174" s="61"/>
      <c r="AW174" s="61"/>
      <c r="AX174" s="61"/>
      <c r="AY174" s="61"/>
      <c r="AZ174" s="61"/>
      <c r="BA174" s="61"/>
      <c r="BB174" s="61"/>
    </row>
    <row r="175" spans="1:54" s="84" customFormat="1">
      <c r="A175" s="81"/>
      <c r="B175" s="82"/>
      <c r="C175" s="83"/>
      <c r="D175" s="83"/>
      <c r="AQ175" s="61"/>
      <c r="AR175" s="61"/>
      <c r="AS175" s="61"/>
      <c r="AT175" s="61"/>
      <c r="AU175" s="61"/>
      <c r="AV175" s="61"/>
      <c r="AW175" s="61"/>
      <c r="AX175" s="61"/>
      <c r="AY175" s="61"/>
      <c r="AZ175" s="61"/>
      <c r="BA175" s="61"/>
      <c r="BB175" s="61"/>
    </row>
    <row r="176" spans="1:54" s="84" customFormat="1">
      <c r="A176" s="81"/>
      <c r="B176" s="82"/>
      <c r="C176" s="83"/>
      <c r="D176" s="83"/>
      <c r="AQ176" s="61"/>
      <c r="AR176" s="61"/>
      <c r="AS176" s="61"/>
      <c r="AT176" s="61"/>
      <c r="AU176" s="61"/>
      <c r="AV176" s="61"/>
      <c r="AW176" s="61"/>
      <c r="AX176" s="61"/>
      <c r="AY176" s="61"/>
      <c r="AZ176" s="61"/>
      <c r="BA176" s="61"/>
      <c r="BB176" s="61"/>
    </row>
    <row r="177" spans="1:54" s="84" customFormat="1">
      <c r="A177" s="81"/>
      <c r="B177" s="82"/>
      <c r="C177" s="83"/>
      <c r="D177" s="83"/>
      <c r="AQ177" s="61"/>
      <c r="AR177" s="61"/>
      <c r="AS177" s="61"/>
      <c r="AT177" s="61"/>
      <c r="AU177" s="61"/>
      <c r="AV177" s="61"/>
      <c r="AW177" s="61"/>
      <c r="AX177" s="61"/>
      <c r="AY177" s="61"/>
      <c r="AZ177" s="61"/>
      <c r="BA177" s="61"/>
      <c r="BB177" s="61"/>
    </row>
    <row r="178" spans="1:54" s="84" customFormat="1">
      <c r="A178" s="81"/>
      <c r="B178" s="82"/>
      <c r="C178" s="83"/>
      <c r="D178" s="83"/>
      <c r="AQ178" s="61"/>
      <c r="AR178" s="61"/>
      <c r="AS178" s="61"/>
      <c r="AT178" s="61"/>
      <c r="AU178" s="61"/>
      <c r="AV178" s="61"/>
      <c r="AW178" s="61"/>
      <c r="AX178" s="61"/>
      <c r="AY178" s="61"/>
      <c r="AZ178" s="61"/>
      <c r="BA178" s="61"/>
      <c r="BB178" s="61"/>
    </row>
    <row r="179" spans="1:54" s="84" customFormat="1">
      <c r="A179" s="81"/>
      <c r="B179" s="82"/>
      <c r="C179" s="83"/>
      <c r="D179" s="83"/>
      <c r="AQ179" s="61"/>
      <c r="AR179" s="61"/>
      <c r="AS179" s="61"/>
      <c r="AT179" s="61"/>
      <c r="AU179" s="61"/>
      <c r="AV179" s="61"/>
      <c r="AW179" s="61"/>
      <c r="AX179" s="61"/>
      <c r="AY179" s="61"/>
      <c r="AZ179" s="61"/>
      <c r="BA179" s="61"/>
      <c r="BB179" s="61"/>
    </row>
    <row r="180" spans="1:54" s="84" customFormat="1">
      <c r="A180" s="81"/>
      <c r="B180" s="82"/>
      <c r="C180" s="83"/>
      <c r="D180" s="83"/>
      <c r="AQ180" s="61"/>
      <c r="AR180" s="61"/>
      <c r="AS180" s="61"/>
      <c r="AT180" s="61"/>
      <c r="AU180" s="61"/>
      <c r="AV180" s="61"/>
      <c r="AW180" s="61"/>
      <c r="AX180" s="61"/>
      <c r="AY180" s="61"/>
      <c r="AZ180" s="61"/>
      <c r="BA180" s="61"/>
      <c r="BB180" s="61"/>
    </row>
    <row r="181" spans="1:54" s="84" customFormat="1">
      <c r="A181" s="81"/>
      <c r="B181" s="82"/>
      <c r="C181" s="83"/>
      <c r="D181" s="83"/>
      <c r="AQ181" s="61"/>
      <c r="AR181" s="61"/>
      <c r="AS181" s="61"/>
      <c r="AT181" s="61"/>
      <c r="AU181" s="61"/>
      <c r="AV181" s="61"/>
      <c r="AW181" s="61"/>
      <c r="AX181" s="61"/>
      <c r="AY181" s="61"/>
      <c r="AZ181" s="61"/>
      <c r="BA181" s="61"/>
      <c r="BB181" s="61"/>
    </row>
    <row r="182" spans="1:54" s="84" customFormat="1">
      <c r="A182" s="81"/>
      <c r="B182" s="82"/>
      <c r="C182" s="83"/>
      <c r="D182" s="83"/>
      <c r="AQ182" s="61"/>
      <c r="AR182" s="61"/>
      <c r="AS182" s="61"/>
      <c r="AT182" s="61"/>
      <c r="AU182" s="61"/>
      <c r="AV182" s="61"/>
      <c r="AW182" s="61"/>
      <c r="AX182" s="61"/>
      <c r="AY182" s="61"/>
      <c r="AZ182" s="61"/>
      <c r="BA182" s="61"/>
      <c r="BB182" s="61"/>
    </row>
    <row r="183" spans="1:54" s="84" customFormat="1">
      <c r="A183" s="81"/>
      <c r="B183" s="82"/>
      <c r="C183" s="83"/>
      <c r="D183" s="83"/>
      <c r="AQ183" s="61"/>
      <c r="AR183" s="61"/>
      <c r="AS183" s="61"/>
      <c r="AT183" s="61"/>
      <c r="AU183" s="61"/>
      <c r="AV183" s="61"/>
      <c r="AW183" s="61"/>
      <c r="AX183" s="61"/>
      <c r="AY183" s="61"/>
      <c r="AZ183" s="61"/>
      <c r="BA183" s="61"/>
      <c r="BB183" s="61"/>
    </row>
    <row r="184" spans="1:54" s="84" customFormat="1">
      <c r="A184" s="81"/>
      <c r="B184" s="82"/>
      <c r="C184" s="83"/>
      <c r="D184" s="83"/>
      <c r="AQ184" s="61"/>
      <c r="AR184" s="61"/>
      <c r="AS184" s="61"/>
      <c r="AT184" s="61"/>
      <c r="AU184" s="61"/>
      <c r="AV184" s="61"/>
      <c r="AW184" s="61"/>
      <c r="AX184" s="61"/>
      <c r="AY184" s="61"/>
      <c r="AZ184" s="61"/>
      <c r="BA184" s="61"/>
      <c r="BB184" s="61"/>
    </row>
    <row r="185" spans="1:54" s="84" customFormat="1">
      <c r="A185" s="81"/>
      <c r="B185" s="82"/>
      <c r="C185" s="83"/>
      <c r="D185" s="83"/>
      <c r="AQ185" s="61"/>
      <c r="AR185" s="61"/>
      <c r="AS185" s="61"/>
      <c r="AT185" s="61"/>
      <c r="AU185" s="61"/>
      <c r="AV185" s="61"/>
      <c r="AW185" s="61"/>
      <c r="AX185" s="61"/>
      <c r="AY185" s="61"/>
      <c r="AZ185" s="61"/>
      <c r="BA185" s="61"/>
      <c r="BB185" s="61"/>
    </row>
    <row r="186" spans="1:54" s="84" customFormat="1">
      <c r="A186" s="81"/>
      <c r="B186" s="82"/>
      <c r="C186" s="83"/>
      <c r="D186" s="83"/>
      <c r="AQ186" s="61"/>
      <c r="AR186" s="61"/>
      <c r="AS186" s="61"/>
      <c r="AT186" s="61"/>
      <c r="AU186" s="61"/>
      <c r="AV186" s="61"/>
      <c r="AW186" s="61"/>
      <c r="AX186" s="61"/>
      <c r="AY186" s="61"/>
      <c r="AZ186" s="61"/>
      <c r="BA186" s="61"/>
      <c r="BB186" s="61"/>
    </row>
    <row r="187" spans="1:54" s="84" customFormat="1">
      <c r="A187" s="81"/>
      <c r="B187" s="82"/>
      <c r="C187" s="83"/>
      <c r="D187" s="83"/>
      <c r="AQ187" s="61"/>
      <c r="AR187" s="61"/>
      <c r="AS187" s="61"/>
      <c r="AT187" s="61"/>
      <c r="AU187" s="61"/>
      <c r="AV187" s="61"/>
      <c r="AW187" s="61"/>
      <c r="AX187" s="61"/>
      <c r="AY187" s="61"/>
      <c r="AZ187" s="61"/>
      <c r="BA187" s="61"/>
      <c r="BB187" s="61"/>
    </row>
    <row r="188" spans="1:54" s="84" customFormat="1">
      <c r="A188" s="81"/>
      <c r="B188" s="82"/>
      <c r="C188" s="83"/>
      <c r="D188" s="83"/>
      <c r="AQ188" s="61"/>
      <c r="AR188" s="61"/>
      <c r="AS188" s="61"/>
      <c r="AT188" s="61"/>
      <c r="AU188" s="61"/>
      <c r="AV188" s="61"/>
      <c r="AW188" s="61"/>
      <c r="AX188" s="61"/>
      <c r="AY188" s="61"/>
      <c r="AZ188" s="61"/>
      <c r="BA188" s="61"/>
      <c r="BB188" s="61"/>
    </row>
    <row r="189" spans="1:54" s="84" customFormat="1">
      <c r="A189" s="81"/>
      <c r="B189" s="82"/>
      <c r="C189" s="83"/>
      <c r="D189" s="83"/>
      <c r="AQ189" s="61"/>
      <c r="AR189" s="61"/>
      <c r="AS189" s="61"/>
      <c r="AT189" s="61"/>
      <c r="AU189" s="61"/>
      <c r="AV189" s="61"/>
      <c r="AW189" s="61"/>
      <c r="AX189" s="61"/>
      <c r="AY189" s="61"/>
      <c r="AZ189" s="61"/>
      <c r="BA189" s="61"/>
      <c r="BB189" s="61"/>
    </row>
    <row r="190" spans="1:54" s="84" customFormat="1">
      <c r="A190" s="81"/>
      <c r="B190" s="82"/>
      <c r="C190" s="83"/>
      <c r="D190" s="83"/>
      <c r="AQ190" s="61"/>
      <c r="AR190" s="61"/>
      <c r="AS190" s="61"/>
      <c r="AT190" s="61"/>
      <c r="AU190" s="61"/>
      <c r="AV190" s="61"/>
      <c r="AW190" s="61"/>
      <c r="AX190" s="61"/>
      <c r="AY190" s="61"/>
      <c r="AZ190" s="61"/>
      <c r="BA190" s="61"/>
      <c r="BB190" s="61"/>
    </row>
    <row r="191" spans="1:54" s="84" customFormat="1">
      <c r="A191" s="81"/>
      <c r="B191" s="82"/>
      <c r="C191" s="83"/>
      <c r="D191" s="83"/>
      <c r="AQ191" s="61"/>
      <c r="AR191" s="61"/>
      <c r="AS191" s="61"/>
      <c r="AT191" s="61"/>
      <c r="AU191" s="61"/>
      <c r="AV191" s="61"/>
      <c r="AW191" s="61"/>
      <c r="AX191" s="61"/>
      <c r="AY191" s="61"/>
      <c r="AZ191" s="61"/>
      <c r="BA191" s="61"/>
      <c r="BB191" s="61"/>
    </row>
    <row r="192" spans="1:54" s="84" customFormat="1">
      <c r="A192" s="81"/>
      <c r="B192" s="82"/>
      <c r="C192" s="83"/>
      <c r="D192" s="83"/>
      <c r="AQ192" s="61"/>
      <c r="AR192" s="61"/>
      <c r="AS192" s="61"/>
      <c r="AT192" s="61"/>
      <c r="AU192" s="61"/>
      <c r="AV192" s="61"/>
      <c r="AW192" s="61"/>
      <c r="AX192" s="61"/>
      <c r="AY192" s="61"/>
      <c r="AZ192" s="61"/>
      <c r="BA192" s="61"/>
      <c r="BB192" s="61"/>
    </row>
    <row r="193" spans="1:54" s="84" customFormat="1">
      <c r="A193" s="81"/>
      <c r="B193" s="82"/>
      <c r="C193" s="83"/>
      <c r="D193" s="83"/>
      <c r="AQ193" s="61"/>
      <c r="AR193" s="61"/>
      <c r="AS193" s="61"/>
      <c r="AT193" s="61"/>
      <c r="AU193" s="61"/>
      <c r="AV193" s="61"/>
      <c r="AW193" s="61"/>
      <c r="AX193" s="61"/>
      <c r="AY193" s="61"/>
      <c r="AZ193" s="61"/>
      <c r="BA193" s="61"/>
      <c r="BB193" s="61"/>
    </row>
    <row r="194" spans="1:54" s="84" customFormat="1">
      <c r="A194" s="81"/>
      <c r="B194" s="82"/>
      <c r="C194" s="83"/>
      <c r="D194" s="83"/>
      <c r="AQ194" s="61"/>
      <c r="AR194" s="61"/>
      <c r="AS194" s="61"/>
      <c r="AT194" s="61"/>
      <c r="AU194" s="61"/>
      <c r="AV194" s="61"/>
      <c r="AW194" s="61"/>
      <c r="AX194" s="61"/>
      <c r="AY194" s="61"/>
      <c r="AZ194" s="61"/>
      <c r="BA194" s="61"/>
      <c r="BB194" s="61"/>
    </row>
    <row r="195" spans="1:54" s="84" customFormat="1">
      <c r="A195" s="81"/>
      <c r="B195" s="82"/>
      <c r="C195" s="83"/>
      <c r="D195" s="83"/>
      <c r="AQ195" s="61"/>
      <c r="AR195" s="61"/>
      <c r="AS195" s="61"/>
      <c r="AT195" s="61"/>
      <c r="AU195" s="61"/>
      <c r="AV195" s="61"/>
      <c r="AW195" s="61"/>
      <c r="AX195" s="61"/>
      <c r="AY195" s="61"/>
      <c r="AZ195" s="61"/>
      <c r="BA195" s="61"/>
      <c r="BB195" s="61"/>
    </row>
    <row r="196" spans="1:54" s="84" customFormat="1">
      <c r="A196" s="81"/>
      <c r="B196" s="82"/>
      <c r="C196" s="83"/>
      <c r="D196" s="83"/>
      <c r="AQ196" s="61"/>
      <c r="AR196" s="61"/>
      <c r="AS196" s="61"/>
      <c r="AT196" s="61"/>
      <c r="AU196" s="61"/>
      <c r="AV196" s="61"/>
      <c r="AW196" s="61"/>
      <c r="AX196" s="61"/>
      <c r="AY196" s="61"/>
      <c r="AZ196" s="61"/>
      <c r="BA196" s="61"/>
      <c r="BB196" s="61"/>
    </row>
    <row r="197" spans="1:54" s="84" customFormat="1">
      <c r="A197" s="81"/>
      <c r="B197" s="82"/>
      <c r="C197" s="83"/>
      <c r="D197" s="83"/>
      <c r="AQ197" s="61"/>
      <c r="AR197" s="61"/>
      <c r="AS197" s="61"/>
      <c r="AT197" s="61"/>
      <c r="AU197" s="61"/>
      <c r="AV197" s="61"/>
      <c r="AW197" s="61"/>
      <c r="AX197" s="61"/>
      <c r="AY197" s="61"/>
      <c r="AZ197" s="61"/>
      <c r="BA197" s="61"/>
      <c r="BB197" s="61"/>
    </row>
    <row r="198" spans="1:54" s="84" customFormat="1">
      <c r="A198" s="81"/>
      <c r="B198" s="82"/>
      <c r="C198" s="83"/>
      <c r="D198" s="83"/>
      <c r="AQ198" s="61"/>
      <c r="AR198" s="61"/>
      <c r="AS198" s="61"/>
      <c r="AT198" s="61"/>
      <c r="AU198" s="61"/>
      <c r="AV198" s="61"/>
      <c r="AW198" s="61"/>
      <c r="AX198" s="61"/>
      <c r="AY198" s="61"/>
      <c r="AZ198" s="61"/>
      <c r="BA198" s="61"/>
      <c r="BB198" s="61"/>
    </row>
    <row r="199" spans="1:54" s="84" customFormat="1">
      <c r="A199" s="81"/>
      <c r="B199" s="82"/>
      <c r="C199" s="83"/>
      <c r="D199" s="83"/>
      <c r="AQ199" s="61"/>
      <c r="AR199" s="61"/>
      <c r="AS199" s="61"/>
      <c r="AT199" s="61"/>
      <c r="AU199" s="61"/>
      <c r="AV199" s="61"/>
      <c r="AW199" s="61"/>
      <c r="AX199" s="61"/>
      <c r="AY199" s="61"/>
      <c r="AZ199" s="61"/>
      <c r="BA199" s="61"/>
      <c r="BB199" s="61"/>
    </row>
    <row r="200" spans="1:54" s="84" customFormat="1">
      <c r="A200" s="81"/>
      <c r="B200" s="82"/>
      <c r="C200" s="83"/>
      <c r="D200" s="83"/>
      <c r="AQ200" s="61"/>
      <c r="AR200" s="61"/>
      <c r="AS200" s="61"/>
      <c r="AT200" s="61"/>
      <c r="AU200" s="61"/>
      <c r="AV200" s="61"/>
      <c r="AW200" s="61"/>
      <c r="AX200" s="61"/>
      <c r="AY200" s="61"/>
      <c r="AZ200" s="61"/>
      <c r="BA200" s="61"/>
      <c r="BB200" s="61"/>
    </row>
    <row r="201" spans="1:54" s="84" customFormat="1">
      <c r="A201" s="81"/>
      <c r="B201" s="82"/>
      <c r="C201" s="83"/>
      <c r="D201" s="83"/>
      <c r="AQ201" s="61"/>
      <c r="AR201" s="61"/>
      <c r="AS201" s="61"/>
      <c r="AT201" s="61"/>
      <c r="AU201" s="61"/>
      <c r="AV201" s="61"/>
      <c r="AW201" s="61"/>
      <c r="AX201" s="61"/>
      <c r="AY201" s="61"/>
      <c r="AZ201" s="61"/>
      <c r="BA201" s="61"/>
      <c r="BB201" s="61"/>
    </row>
    <row r="202" spans="1:54" s="84" customFormat="1">
      <c r="A202" s="81"/>
      <c r="B202" s="82"/>
      <c r="C202" s="83"/>
      <c r="D202" s="83"/>
      <c r="AQ202" s="61"/>
      <c r="AR202" s="61"/>
      <c r="AS202" s="61"/>
      <c r="AT202" s="61"/>
      <c r="AU202" s="61"/>
      <c r="AV202" s="61"/>
      <c r="AW202" s="61"/>
      <c r="AX202" s="61"/>
      <c r="AY202" s="61"/>
      <c r="AZ202" s="61"/>
      <c r="BA202" s="61"/>
      <c r="BB202" s="61"/>
    </row>
    <row r="203" spans="1:54" s="84" customFormat="1">
      <c r="A203" s="81"/>
      <c r="B203" s="82"/>
      <c r="C203" s="83"/>
      <c r="D203" s="83"/>
      <c r="AQ203" s="61"/>
      <c r="AR203" s="61"/>
      <c r="AS203" s="61"/>
      <c r="AT203" s="61"/>
      <c r="AU203" s="61"/>
      <c r="AV203" s="61"/>
      <c r="AW203" s="61"/>
      <c r="AX203" s="61"/>
      <c r="AY203" s="61"/>
      <c r="AZ203" s="61"/>
      <c r="BA203" s="61"/>
      <c r="BB203" s="61"/>
    </row>
    <row r="204" spans="1:54" s="84" customFormat="1">
      <c r="A204" s="81"/>
      <c r="B204" s="82"/>
      <c r="C204" s="83"/>
      <c r="D204" s="83"/>
      <c r="AQ204" s="61"/>
      <c r="AR204" s="61"/>
      <c r="AS204" s="61"/>
      <c r="AT204" s="61"/>
      <c r="AU204" s="61"/>
      <c r="AV204" s="61"/>
      <c r="AW204" s="61"/>
      <c r="AX204" s="61"/>
      <c r="AY204" s="61"/>
      <c r="AZ204" s="61"/>
      <c r="BA204" s="61"/>
      <c r="BB204" s="61"/>
    </row>
    <row r="205" spans="1:54" s="84" customFormat="1">
      <c r="A205" s="81"/>
      <c r="B205" s="82"/>
      <c r="C205" s="83"/>
      <c r="D205" s="83"/>
      <c r="AQ205" s="61"/>
      <c r="AR205" s="61"/>
      <c r="AS205" s="61"/>
      <c r="AT205" s="61"/>
      <c r="AU205" s="61"/>
      <c r="AV205" s="61"/>
      <c r="AW205" s="61"/>
      <c r="AX205" s="61"/>
      <c r="AY205" s="61"/>
      <c r="AZ205" s="61"/>
      <c r="BA205" s="61"/>
      <c r="BB205" s="61"/>
    </row>
    <row r="206" spans="1:54" s="84" customFormat="1">
      <c r="A206" s="81"/>
      <c r="B206" s="82"/>
      <c r="C206" s="83"/>
      <c r="D206" s="83"/>
      <c r="AQ206" s="61"/>
      <c r="AR206" s="61"/>
      <c r="AS206" s="61"/>
      <c r="AT206" s="61"/>
      <c r="AU206" s="61"/>
      <c r="AV206" s="61"/>
      <c r="AW206" s="61"/>
      <c r="AX206" s="61"/>
      <c r="AY206" s="61"/>
      <c r="AZ206" s="61"/>
      <c r="BA206" s="61"/>
      <c r="BB206" s="61"/>
    </row>
    <row r="207" spans="1:54" s="84" customFormat="1">
      <c r="A207" s="81"/>
      <c r="B207" s="82"/>
      <c r="C207" s="83"/>
      <c r="D207" s="83"/>
      <c r="AQ207" s="61"/>
      <c r="AR207" s="61"/>
      <c r="AS207" s="61"/>
      <c r="AT207" s="61"/>
      <c r="AU207" s="61"/>
      <c r="AV207" s="61"/>
      <c r="AW207" s="61"/>
      <c r="AX207" s="61"/>
      <c r="AY207" s="61"/>
      <c r="AZ207" s="61"/>
      <c r="BA207" s="61"/>
      <c r="BB207" s="61"/>
    </row>
    <row r="208" spans="1:54" s="84" customFormat="1">
      <c r="A208" s="81"/>
      <c r="B208" s="82"/>
      <c r="C208" s="83"/>
      <c r="D208" s="83"/>
      <c r="AQ208" s="61"/>
      <c r="AR208" s="61"/>
      <c r="AS208" s="61"/>
      <c r="AT208" s="61"/>
      <c r="AU208" s="61"/>
      <c r="AV208" s="61"/>
      <c r="AW208" s="61"/>
      <c r="AX208" s="61"/>
      <c r="AY208" s="61"/>
      <c r="AZ208" s="61"/>
      <c r="BA208" s="61"/>
      <c r="BB208" s="61"/>
    </row>
    <row r="209" spans="1:54" s="84" customFormat="1">
      <c r="A209" s="81"/>
      <c r="B209" s="82"/>
      <c r="C209" s="83"/>
      <c r="D209" s="83"/>
      <c r="AQ209" s="61"/>
      <c r="AR209" s="61"/>
      <c r="AS209" s="61"/>
      <c r="AT209" s="61"/>
      <c r="AU209" s="61"/>
      <c r="AV209" s="61"/>
      <c r="AW209" s="61"/>
      <c r="AX209" s="61"/>
      <c r="AY209" s="61"/>
      <c r="AZ209" s="61"/>
      <c r="BA209" s="61"/>
      <c r="BB209" s="61"/>
    </row>
    <row r="210" spans="1:54" s="84" customFormat="1">
      <c r="A210" s="81"/>
      <c r="B210" s="82"/>
      <c r="C210" s="83"/>
      <c r="D210" s="83"/>
      <c r="AQ210" s="61"/>
      <c r="AR210" s="61"/>
      <c r="AS210" s="61"/>
      <c r="AT210" s="61"/>
      <c r="AU210" s="61"/>
      <c r="AV210" s="61"/>
      <c r="AW210" s="61"/>
      <c r="AX210" s="61"/>
      <c r="AY210" s="61"/>
      <c r="AZ210" s="61"/>
      <c r="BA210" s="61"/>
      <c r="BB210" s="61"/>
    </row>
    <row r="211" spans="1:54" s="84" customFormat="1">
      <c r="A211" s="81"/>
      <c r="B211" s="82"/>
      <c r="C211" s="83"/>
      <c r="D211" s="83"/>
      <c r="AQ211" s="61"/>
      <c r="AR211" s="61"/>
      <c r="AS211" s="61"/>
      <c r="AT211" s="61"/>
      <c r="AU211" s="61"/>
      <c r="AV211" s="61"/>
      <c r="AW211" s="61"/>
      <c r="AX211" s="61"/>
      <c r="AY211" s="61"/>
      <c r="AZ211" s="61"/>
      <c r="BA211" s="61"/>
      <c r="BB211" s="61"/>
    </row>
    <row r="212" spans="1:54" s="84" customFormat="1">
      <c r="A212" s="81"/>
      <c r="B212" s="82"/>
      <c r="C212" s="83"/>
      <c r="D212" s="83"/>
      <c r="AQ212" s="61"/>
      <c r="AR212" s="61"/>
      <c r="AS212" s="61"/>
      <c r="AT212" s="61"/>
      <c r="AU212" s="61"/>
      <c r="AV212" s="61"/>
      <c r="AW212" s="61"/>
      <c r="AX212" s="61"/>
      <c r="AY212" s="61"/>
      <c r="AZ212" s="61"/>
      <c r="BA212" s="61"/>
      <c r="BB212" s="61"/>
    </row>
    <row r="213" spans="1:54" s="84" customFormat="1">
      <c r="A213" s="81"/>
      <c r="B213" s="82"/>
      <c r="C213" s="83"/>
      <c r="D213" s="83"/>
      <c r="AQ213" s="61"/>
      <c r="AR213" s="61"/>
      <c r="AS213" s="61"/>
      <c r="AT213" s="61"/>
      <c r="AU213" s="61"/>
      <c r="AV213" s="61"/>
      <c r="AW213" s="61"/>
      <c r="AX213" s="61"/>
      <c r="AY213" s="61"/>
      <c r="AZ213" s="61"/>
      <c r="BA213" s="61"/>
      <c r="BB213" s="61"/>
    </row>
    <row r="214" spans="1:54" s="84" customFormat="1">
      <c r="A214" s="81"/>
      <c r="B214" s="82"/>
      <c r="C214" s="83"/>
      <c r="D214" s="83"/>
      <c r="AQ214" s="61"/>
      <c r="AR214" s="61"/>
      <c r="AS214" s="61"/>
      <c r="AT214" s="61"/>
      <c r="AU214" s="61"/>
      <c r="AV214" s="61"/>
      <c r="AW214" s="61"/>
      <c r="AX214" s="61"/>
      <c r="AY214" s="61"/>
      <c r="AZ214" s="61"/>
      <c r="BA214" s="61"/>
      <c r="BB214" s="61"/>
    </row>
    <row r="215" spans="1:54" s="84" customFormat="1">
      <c r="A215" s="81"/>
      <c r="B215" s="82"/>
      <c r="C215" s="83"/>
      <c r="D215" s="83"/>
      <c r="AQ215" s="61"/>
      <c r="AR215" s="61"/>
      <c r="AS215" s="61"/>
      <c r="AT215" s="61"/>
      <c r="AU215" s="61"/>
      <c r="AV215" s="61"/>
      <c r="AW215" s="61"/>
      <c r="AX215" s="61"/>
      <c r="AY215" s="61"/>
      <c r="AZ215" s="61"/>
      <c r="BA215" s="61"/>
      <c r="BB215" s="61"/>
    </row>
    <row r="216" spans="1:54" s="84" customFormat="1">
      <c r="A216" s="81"/>
      <c r="B216" s="82"/>
      <c r="C216" s="83"/>
      <c r="D216" s="83"/>
      <c r="AQ216" s="61"/>
      <c r="AR216" s="61"/>
      <c r="AS216" s="61"/>
      <c r="AT216" s="61"/>
      <c r="AU216" s="61"/>
      <c r="AV216" s="61"/>
      <c r="AW216" s="61"/>
      <c r="AX216" s="61"/>
      <c r="AY216" s="61"/>
      <c r="AZ216" s="61"/>
      <c r="BA216" s="61"/>
      <c r="BB216" s="61"/>
    </row>
    <row r="217" spans="1:54" s="84" customFormat="1">
      <c r="A217" s="81"/>
      <c r="B217" s="82"/>
      <c r="C217" s="83"/>
      <c r="D217" s="83"/>
      <c r="AQ217" s="61"/>
      <c r="AR217" s="61"/>
      <c r="AS217" s="61"/>
      <c r="AT217" s="61"/>
      <c r="AU217" s="61"/>
      <c r="AV217" s="61"/>
      <c r="AW217" s="61"/>
      <c r="AX217" s="61"/>
      <c r="AY217" s="61"/>
      <c r="AZ217" s="61"/>
      <c r="BA217" s="61"/>
      <c r="BB217" s="61"/>
    </row>
    <row r="218" spans="1:54" s="84" customFormat="1">
      <c r="A218" s="81"/>
      <c r="B218" s="82"/>
      <c r="C218" s="83"/>
      <c r="D218" s="83"/>
      <c r="AQ218" s="61"/>
      <c r="AR218" s="61"/>
      <c r="AS218" s="61"/>
      <c r="AT218" s="61"/>
      <c r="AU218" s="61"/>
      <c r="AV218" s="61"/>
      <c r="AW218" s="61"/>
      <c r="AX218" s="61"/>
      <c r="AY218" s="61"/>
      <c r="AZ218" s="61"/>
      <c r="BA218" s="61"/>
      <c r="BB218" s="61"/>
    </row>
    <row r="219" spans="1:54" s="84" customFormat="1">
      <c r="A219" s="81"/>
      <c r="B219" s="82"/>
      <c r="C219" s="83"/>
      <c r="D219" s="83"/>
      <c r="AQ219" s="61"/>
      <c r="AR219" s="61"/>
      <c r="AS219" s="61"/>
      <c r="AT219" s="61"/>
      <c r="AU219" s="61"/>
      <c r="AV219" s="61"/>
      <c r="AW219" s="61"/>
      <c r="AX219" s="61"/>
      <c r="AY219" s="61"/>
      <c r="AZ219" s="61"/>
      <c r="BA219" s="61"/>
      <c r="BB219" s="61"/>
    </row>
    <row r="220" spans="1:54" s="84" customFormat="1">
      <c r="A220" s="81"/>
      <c r="B220" s="82"/>
      <c r="C220" s="83"/>
      <c r="D220" s="83"/>
      <c r="AQ220" s="61"/>
      <c r="AR220" s="61"/>
      <c r="AS220" s="61"/>
      <c r="AT220" s="61"/>
      <c r="AU220" s="61"/>
      <c r="AV220" s="61"/>
      <c r="AW220" s="61"/>
      <c r="AX220" s="61"/>
      <c r="AY220" s="61"/>
      <c r="AZ220" s="61"/>
      <c r="BA220" s="61"/>
      <c r="BB220" s="61"/>
    </row>
    <row r="221" spans="1:54" s="84" customFormat="1">
      <c r="A221" s="81"/>
      <c r="B221" s="82"/>
      <c r="C221" s="83"/>
      <c r="D221" s="83"/>
      <c r="AQ221" s="61"/>
      <c r="AR221" s="61"/>
      <c r="AS221" s="61"/>
      <c r="AT221" s="61"/>
      <c r="AU221" s="61"/>
      <c r="AV221" s="61"/>
      <c r="AW221" s="61"/>
      <c r="AX221" s="61"/>
      <c r="AY221" s="61"/>
      <c r="AZ221" s="61"/>
      <c r="BA221" s="61"/>
      <c r="BB221" s="61"/>
    </row>
    <row r="222" spans="1:54" s="84" customFormat="1">
      <c r="A222" s="81"/>
      <c r="B222" s="82"/>
      <c r="C222" s="83"/>
      <c r="D222" s="83"/>
      <c r="AQ222" s="61"/>
      <c r="AR222" s="61"/>
      <c r="AS222" s="61"/>
      <c r="AT222" s="61"/>
      <c r="AU222" s="61"/>
      <c r="AV222" s="61"/>
      <c r="AW222" s="61"/>
      <c r="AX222" s="61"/>
      <c r="AY222" s="61"/>
      <c r="AZ222" s="61"/>
      <c r="BA222" s="61"/>
      <c r="BB222" s="61"/>
    </row>
    <row r="223" spans="1:54" s="84" customFormat="1">
      <c r="A223" s="81"/>
      <c r="B223" s="82"/>
      <c r="C223" s="83"/>
      <c r="D223" s="83"/>
      <c r="AQ223" s="61"/>
      <c r="AR223" s="61"/>
      <c r="AS223" s="61"/>
      <c r="AT223" s="61"/>
      <c r="AU223" s="61"/>
      <c r="AV223" s="61"/>
      <c r="AW223" s="61"/>
      <c r="AX223" s="61"/>
      <c r="AY223" s="61"/>
      <c r="AZ223" s="61"/>
      <c r="BA223" s="61"/>
      <c r="BB223" s="61"/>
    </row>
    <row r="224" spans="1:54" s="84" customFormat="1">
      <c r="A224" s="81"/>
      <c r="B224" s="82"/>
      <c r="C224" s="83"/>
      <c r="D224" s="83"/>
      <c r="AQ224" s="61"/>
      <c r="AR224" s="61"/>
      <c r="AS224" s="61"/>
      <c r="AT224" s="61"/>
      <c r="AU224" s="61"/>
      <c r="AV224" s="61"/>
      <c r="AW224" s="61"/>
      <c r="AX224" s="61"/>
      <c r="AY224" s="61"/>
      <c r="AZ224" s="61"/>
      <c r="BA224" s="61"/>
      <c r="BB224" s="61"/>
    </row>
    <row r="225" spans="1:54" s="84" customFormat="1">
      <c r="A225" s="81"/>
      <c r="B225" s="82"/>
      <c r="C225" s="83"/>
      <c r="D225" s="83"/>
      <c r="AQ225" s="61"/>
      <c r="AR225" s="61"/>
      <c r="AS225" s="61"/>
      <c r="AT225" s="61"/>
      <c r="AU225" s="61"/>
      <c r="AV225" s="61"/>
      <c r="AW225" s="61"/>
      <c r="AX225" s="61"/>
      <c r="AY225" s="61"/>
      <c r="AZ225" s="61"/>
      <c r="BA225" s="61"/>
      <c r="BB225" s="61"/>
    </row>
    <row r="226" spans="1:54" s="84" customFormat="1">
      <c r="A226" s="81"/>
      <c r="B226" s="82"/>
      <c r="C226" s="83"/>
      <c r="D226" s="83"/>
      <c r="AQ226" s="61"/>
      <c r="AR226" s="61"/>
      <c r="AS226" s="61"/>
      <c r="AT226" s="61"/>
      <c r="AU226" s="61"/>
      <c r="AV226" s="61"/>
      <c r="AW226" s="61"/>
      <c r="AX226" s="61"/>
      <c r="AY226" s="61"/>
      <c r="AZ226" s="61"/>
      <c r="BA226" s="61"/>
      <c r="BB226" s="61"/>
    </row>
    <row r="227" spans="1:54" s="84" customFormat="1">
      <c r="A227" s="81"/>
      <c r="B227" s="82"/>
      <c r="C227" s="83"/>
      <c r="D227" s="83"/>
      <c r="AQ227" s="61"/>
      <c r="AR227" s="61"/>
      <c r="AS227" s="61"/>
      <c r="AT227" s="61"/>
      <c r="AU227" s="61"/>
      <c r="AV227" s="61"/>
      <c r="AW227" s="61"/>
      <c r="AX227" s="61"/>
      <c r="AY227" s="61"/>
      <c r="AZ227" s="61"/>
      <c r="BA227" s="61"/>
      <c r="BB227" s="61"/>
    </row>
    <row r="228" spans="1:54" s="84" customFormat="1">
      <c r="A228" s="81"/>
      <c r="B228" s="82"/>
      <c r="C228" s="83"/>
      <c r="D228" s="83"/>
      <c r="AQ228" s="61"/>
      <c r="AR228" s="61"/>
      <c r="AS228" s="61"/>
      <c r="AT228" s="61"/>
      <c r="AU228" s="61"/>
      <c r="AV228" s="61"/>
      <c r="AW228" s="61"/>
      <c r="AX228" s="61"/>
      <c r="AY228" s="61"/>
      <c r="AZ228" s="61"/>
      <c r="BA228" s="61"/>
      <c r="BB228" s="61"/>
    </row>
    <row r="229" spans="1:54" s="84" customFormat="1">
      <c r="A229" s="81"/>
      <c r="B229" s="82"/>
      <c r="C229" s="83"/>
      <c r="D229" s="83"/>
      <c r="AQ229" s="61"/>
      <c r="AR229" s="61"/>
      <c r="AS229" s="61"/>
      <c r="AT229" s="61"/>
      <c r="AU229" s="61"/>
      <c r="AV229" s="61"/>
      <c r="AW229" s="61"/>
      <c r="AX229" s="61"/>
      <c r="AY229" s="61"/>
      <c r="AZ229" s="61"/>
      <c r="BA229" s="61"/>
      <c r="BB229" s="61"/>
    </row>
    <row r="230" spans="1:54" s="84" customFormat="1">
      <c r="A230" s="81"/>
      <c r="B230" s="82"/>
      <c r="C230" s="83"/>
      <c r="D230" s="83"/>
      <c r="AQ230" s="61"/>
      <c r="AR230" s="61"/>
      <c r="AS230" s="61"/>
      <c r="AT230" s="61"/>
      <c r="AU230" s="61"/>
      <c r="AV230" s="61"/>
      <c r="AW230" s="61"/>
      <c r="AX230" s="61"/>
      <c r="AY230" s="61"/>
      <c r="AZ230" s="61"/>
      <c r="BA230" s="61"/>
      <c r="BB230" s="61"/>
    </row>
    <row r="231" spans="1:54" s="84" customFormat="1">
      <c r="A231" s="81"/>
      <c r="B231" s="82"/>
      <c r="C231" s="83"/>
      <c r="D231" s="83"/>
      <c r="AQ231" s="61"/>
      <c r="AR231" s="61"/>
      <c r="AS231" s="61"/>
      <c r="AT231" s="61"/>
      <c r="AU231" s="61"/>
      <c r="AV231" s="61"/>
      <c r="AW231" s="61"/>
      <c r="AX231" s="61"/>
      <c r="AY231" s="61"/>
      <c r="AZ231" s="61"/>
      <c r="BA231" s="61"/>
      <c r="BB231" s="61"/>
    </row>
    <row r="232" spans="1:54" s="84" customFormat="1">
      <c r="A232" s="81"/>
      <c r="B232" s="82"/>
      <c r="C232" s="83"/>
      <c r="D232" s="83"/>
      <c r="AQ232" s="61"/>
      <c r="AR232" s="61"/>
      <c r="AS232" s="61"/>
      <c r="AT232" s="61"/>
      <c r="AU232" s="61"/>
      <c r="AV232" s="61"/>
      <c r="AW232" s="61"/>
      <c r="AX232" s="61"/>
      <c r="AY232" s="61"/>
      <c r="AZ232" s="61"/>
      <c r="BA232" s="61"/>
      <c r="BB232" s="61"/>
    </row>
    <row r="233" spans="1:54" s="84" customFormat="1">
      <c r="A233" s="81"/>
      <c r="B233" s="82"/>
      <c r="C233" s="83"/>
      <c r="D233" s="83"/>
      <c r="AQ233" s="61"/>
      <c r="AR233" s="61"/>
      <c r="AS233" s="61"/>
      <c r="AT233" s="61"/>
      <c r="AU233" s="61"/>
      <c r="AV233" s="61"/>
      <c r="AW233" s="61"/>
      <c r="AX233" s="61"/>
      <c r="AY233" s="61"/>
      <c r="AZ233" s="61"/>
      <c r="BA233" s="61"/>
      <c r="BB233" s="61"/>
    </row>
    <row r="234" spans="1:54" s="84" customFormat="1">
      <c r="A234" s="81"/>
      <c r="B234" s="82"/>
      <c r="C234" s="83"/>
      <c r="D234" s="83"/>
      <c r="AQ234" s="61"/>
      <c r="AR234" s="61"/>
      <c r="AS234" s="61"/>
      <c r="AT234" s="61"/>
      <c r="AU234" s="61"/>
      <c r="AV234" s="61"/>
      <c r="AW234" s="61"/>
      <c r="AX234" s="61"/>
      <c r="AY234" s="61"/>
      <c r="AZ234" s="61"/>
      <c r="BA234" s="61"/>
      <c r="BB234" s="61"/>
    </row>
    <row r="235" spans="1:54" s="84" customFormat="1">
      <c r="A235" s="81"/>
      <c r="B235" s="82"/>
      <c r="C235" s="83"/>
      <c r="D235" s="83"/>
      <c r="AQ235" s="61"/>
      <c r="AR235" s="61"/>
      <c r="AS235" s="61"/>
      <c r="AT235" s="61"/>
      <c r="AU235" s="61"/>
      <c r="AV235" s="61"/>
      <c r="AW235" s="61"/>
      <c r="AX235" s="61"/>
      <c r="AY235" s="61"/>
      <c r="AZ235" s="61"/>
      <c r="BA235" s="61"/>
      <c r="BB235" s="61"/>
    </row>
    <row r="236" spans="1:54" s="84" customFormat="1">
      <c r="A236" s="81"/>
      <c r="B236" s="82"/>
      <c r="C236" s="83"/>
      <c r="D236" s="83"/>
      <c r="AQ236" s="61"/>
      <c r="AR236" s="61"/>
      <c r="AS236" s="61"/>
      <c r="AT236" s="61"/>
      <c r="AU236" s="61"/>
      <c r="AV236" s="61"/>
      <c r="AW236" s="61"/>
      <c r="AX236" s="61"/>
      <c r="AY236" s="61"/>
      <c r="AZ236" s="61"/>
      <c r="BA236" s="61"/>
      <c r="BB236" s="61"/>
    </row>
    <row r="237" spans="1:54" s="84" customFormat="1">
      <c r="A237" s="81"/>
      <c r="B237" s="82"/>
      <c r="C237" s="83"/>
      <c r="D237" s="83"/>
      <c r="AQ237" s="61"/>
      <c r="AR237" s="61"/>
      <c r="AS237" s="61"/>
      <c r="AT237" s="61"/>
      <c r="AU237" s="61"/>
      <c r="AV237" s="61"/>
      <c r="AW237" s="61"/>
      <c r="AX237" s="61"/>
      <c r="AY237" s="61"/>
      <c r="AZ237" s="61"/>
      <c r="BA237" s="61"/>
      <c r="BB237" s="61"/>
    </row>
    <row r="238" spans="1:54" s="84" customFormat="1">
      <c r="A238" s="81"/>
      <c r="B238" s="82"/>
      <c r="C238" s="83"/>
      <c r="D238" s="83"/>
      <c r="AQ238" s="61"/>
      <c r="AR238" s="61"/>
      <c r="AS238" s="61"/>
      <c r="AT238" s="61"/>
      <c r="AU238" s="61"/>
      <c r="AV238" s="61"/>
      <c r="AW238" s="61"/>
      <c r="AX238" s="61"/>
      <c r="AY238" s="61"/>
      <c r="AZ238" s="61"/>
      <c r="BA238" s="61"/>
      <c r="BB238" s="61"/>
    </row>
    <row r="239" spans="1:54" s="84" customFormat="1">
      <c r="A239" s="81"/>
      <c r="B239" s="82"/>
      <c r="C239" s="83"/>
      <c r="D239" s="83"/>
      <c r="AQ239" s="61"/>
      <c r="AR239" s="61"/>
      <c r="AS239" s="61"/>
      <c r="AT239" s="61"/>
      <c r="AU239" s="61"/>
      <c r="AV239" s="61"/>
      <c r="AW239" s="61"/>
      <c r="AX239" s="61"/>
      <c r="AY239" s="61"/>
      <c r="AZ239" s="61"/>
      <c r="BA239" s="61"/>
      <c r="BB239" s="61"/>
    </row>
    <row r="240" spans="1:54" s="84" customFormat="1">
      <c r="A240" s="81"/>
      <c r="B240" s="82"/>
      <c r="C240" s="83"/>
      <c r="D240" s="83"/>
      <c r="AQ240" s="61"/>
      <c r="AR240" s="61"/>
      <c r="AS240" s="61"/>
      <c r="AT240" s="61"/>
      <c r="AU240" s="61"/>
      <c r="AV240" s="61"/>
      <c r="AW240" s="61"/>
      <c r="AX240" s="61"/>
      <c r="AY240" s="61"/>
      <c r="AZ240" s="61"/>
      <c r="BA240" s="61"/>
      <c r="BB240" s="61"/>
    </row>
    <row r="241" spans="1:54" s="84" customFormat="1">
      <c r="A241" s="81"/>
      <c r="B241" s="82"/>
      <c r="C241" s="83"/>
      <c r="D241" s="83"/>
      <c r="AQ241" s="61"/>
      <c r="AR241" s="61"/>
      <c r="AS241" s="61"/>
      <c r="AT241" s="61"/>
      <c r="AU241" s="61"/>
      <c r="AV241" s="61"/>
      <c r="AW241" s="61"/>
      <c r="AX241" s="61"/>
      <c r="AY241" s="61"/>
      <c r="AZ241" s="61"/>
      <c r="BA241" s="61"/>
      <c r="BB241" s="61"/>
    </row>
    <row r="242" spans="1:54" s="84" customFormat="1">
      <c r="A242" s="81"/>
      <c r="B242" s="82"/>
      <c r="C242" s="83"/>
      <c r="D242" s="83"/>
      <c r="AQ242" s="61"/>
      <c r="AR242" s="61"/>
      <c r="AS242" s="61"/>
      <c r="AT242" s="61"/>
      <c r="AU242" s="61"/>
      <c r="AV242" s="61"/>
      <c r="AW242" s="61"/>
      <c r="AX242" s="61"/>
      <c r="AY242" s="61"/>
      <c r="AZ242" s="61"/>
      <c r="BA242" s="61"/>
      <c r="BB242" s="61"/>
    </row>
    <row r="243" spans="1:54" s="84" customFormat="1">
      <c r="A243" s="81"/>
      <c r="B243" s="82"/>
      <c r="C243" s="83"/>
      <c r="D243" s="83"/>
      <c r="AQ243" s="61"/>
      <c r="AR243" s="61"/>
      <c r="AS243" s="61"/>
      <c r="AT243" s="61"/>
      <c r="AU243" s="61"/>
      <c r="AV243" s="61"/>
      <c r="AW243" s="61"/>
      <c r="AX243" s="61"/>
      <c r="AY243" s="61"/>
      <c r="AZ243" s="61"/>
      <c r="BA243" s="61"/>
      <c r="BB243" s="61"/>
    </row>
    <row r="244" spans="1:54" s="84" customFormat="1">
      <c r="A244" s="81"/>
      <c r="B244" s="82"/>
      <c r="C244" s="83"/>
      <c r="D244" s="83"/>
      <c r="AQ244" s="61"/>
      <c r="AR244" s="61"/>
      <c r="AS244" s="61"/>
      <c r="AT244" s="61"/>
      <c r="AU244" s="61"/>
      <c r="AV244" s="61"/>
      <c r="AW244" s="61"/>
      <c r="AX244" s="61"/>
      <c r="AY244" s="61"/>
      <c r="AZ244" s="61"/>
      <c r="BA244" s="61"/>
      <c r="BB244" s="61"/>
    </row>
    <row r="245" spans="1:54" s="84" customFormat="1">
      <c r="A245" s="81"/>
      <c r="B245" s="82"/>
      <c r="C245" s="83"/>
      <c r="D245" s="83"/>
      <c r="AQ245" s="61"/>
      <c r="AR245" s="61"/>
      <c r="AS245" s="61"/>
      <c r="AT245" s="61"/>
      <c r="AU245" s="61"/>
      <c r="AV245" s="61"/>
      <c r="AW245" s="61"/>
      <c r="AX245" s="61"/>
      <c r="AY245" s="61"/>
      <c r="AZ245" s="61"/>
      <c r="BA245" s="61"/>
      <c r="BB245" s="61"/>
    </row>
    <row r="246" spans="1:54" s="84" customFormat="1">
      <c r="A246" s="81"/>
      <c r="B246" s="82"/>
      <c r="C246" s="83"/>
      <c r="D246" s="83"/>
      <c r="AQ246" s="61"/>
      <c r="AR246" s="61"/>
      <c r="AS246" s="61"/>
      <c r="AT246" s="61"/>
      <c r="AU246" s="61"/>
      <c r="AV246" s="61"/>
      <c r="AW246" s="61"/>
      <c r="AX246" s="61"/>
      <c r="AY246" s="61"/>
      <c r="AZ246" s="61"/>
      <c r="BA246" s="61"/>
      <c r="BB246" s="61"/>
    </row>
    <row r="247" spans="1:54" s="84" customFormat="1">
      <c r="A247" s="81"/>
      <c r="B247" s="82"/>
      <c r="C247" s="83"/>
      <c r="D247" s="83"/>
      <c r="AQ247" s="61"/>
      <c r="AR247" s="61"/>
      <c r="AS247" s="61"/>
      <c r="AT247" s="61"/>
      <c r="AU247" s="61"/>
      <c r="AV247" s="61"/>
      <c r="AW247" s="61"/>
      <c r="AX247" s="61"/>
      <c r="AY247" s="61"/>
      <c r="AZ247" s="61"/>
      <c r="BA247" s="61"/>
      <c r="BB247" s="61"/>
    </row>
    <row r="248" spans="1:54" s="84" customFormat="1">
      <c r="A248" s="81"/>
      <c r="B248" s="82"/>
      <c r="C248" s="83"/>
      <c r="D248" s="83"/>
      <c r="AQ248" s="61"/>
      <c r="AR248" s="61"/>
      <c r="AS248" s="61"/>
      <c r="AT248" s="61"/>
      <c r="AU248" s="61"/>
      <c r="AV248" s="61"/>
      <c r="AW248" s="61"/>
      <c r="AX248" s="61"/>
      <c r="AY248" s="61"/>
      <c r="AZ248" s="61"/>
      <c r="BA248" s="61"/>
      <c r="BB248" s="61"/>
    </row>
    <row r="249" spans="1:54" s="84" customFormat="1">
      <c r="A249" s="81"/>
      <c r="B249" s="82"/>
      <c r="C249" s="83"/>
      <c r="D249" s="83"/>
      <c r="AQ249" s="61"/>
      <c r="AR249" s="61"/>
      <c r="AS249" s="61"/>
      <c r="AT249" s="61"/>
      <c r="AU249" s="61"/>
      <c r="AV249" s="61"/>
      <c r="AW249" s="61"/>
      <c r="AX249" s="61"/>
      <c r="AY249" s="61"/>
      <c r="AZ249" s="61"/>
      <c r="BA249" s="61"/>
      <c r="BB249" s="61"/>
    </row>
    <row r="250" spans="1:54" s="84" customFormat="1">
      <c r="A250" s="81"/>
      <c r="B250" s="82"/>
      <c r="C250" s="83"/>
      <c r="D250" s="83"/>
      <c r="AQ250" s="61"/>
      <c r="AR250" s="61"/>
      <c r="AS250" s="61"/>
      <c r="AT250" s="61"/>
      <c r="AU250" s="61"/>
      <c r="AV250" s="61"/>
      <c r="AW250" s="61"/>
      <c r="AX250" s="61"/>
      <c r="AY250" s="61"/>
      <c r="AZ250" s="61"/>
      <c r="BA250" s="61"/>
      <c r="BB250" s="61"/>
    </row>
    <row r="251" spans="1:54" s="84" customFormat="1">
      <c r="A251" s="81"/>
      <c r="B251" s="82"/>
      <c r="C251" s="83"/>
      <c r="D251" s="83"/>
      <c r="AQ251" s="61"/>
      <c r="AR251" s="61"/>
      <c r="AS251" s="61"/>
      <c r="AT251" s="61"/>
      <c r="AU251" s="61"/>
      <c r="AV251" s="61"/>
      <c r="AW251" s="61"/>
      <c r="AX251" s="61"/>
      <c r="AY251" s="61"/>
      <c r="AZ251" s="61"/>
      <c r="BA251" s="61"/>
      <c r="BB251" s="61"/>
    </row>
    <row r="252" spans="1:54" s="84" customFormat="1">
      <c r="A252" s="81"/>
      <c r="B252" s="82"/>
      <c r="C252" s="83"/>
      <c r="D252" s="83"/>
      <c r="AQ252" s="61"/>
      <c r="AR252" s="61"/>
      <c r="AS252" s="61"/>
      <c r="AT252" s="61"/>
      <c r="AU252" s="61"/>
      <c r="AV252" s="61"/>
      <c r="AW252" s="61"/>
      <c r="AX252" s="61"/>
      <c r="AY252" s="61"/>
      <c r="AZ252" s="61"/>
      <c r="BA252" s="61"/>
      <c r="BB252" s="61"/>
    </row>
    <row r="253" spans="1:54" s="84" customFormat="1">
      <c r="A253" s="81"/>
      <c r="B253" s="82"/>
      <c r="C253" s="83"/>
      <c r="D253" s="83"/>
      <c r="AQ253" s="61"/>
      <c r="AR253" s="61"/>
      <c r="AS253" s="61"/>
      <c r="AT253" s="61"/>
      <c r="AU253" s="61"/>
      <c r="AV253" s="61"/>
      <c r="AW253" s="61"/>
      <c r="AX253" s="61"/>
      <c r="AY253" s="61"/>
      <c r="AZ253" s="61"/>
      <c r="BA253" s="61"/>
      <c r="BB253" s="61"/>
    </row>
    <row r="254" spans="1:54" s="84" customFormat="1">
      <c r="A254" s="81"/>
      <c r="B254" s="82"/>
      <c r="C254" s="83"/>
      <c r="D254" s="83"/>
      <c r="AQ254" s="61"/>
      <c r="AR254" s="61"/>
      <c r="AS254" s="61"/>
      <c r="AT254" s="61"/>
      <c r="AU254" s="61"/>
      <c r="AV254" s="61"/>
      <c r="AW254" s="61"/>
      <c r="AX254" s="61"/>
      <c r="AY254" s="61"/>
      <c r="AZ254" s="61"/>
      <c r="BA254" s="61"/>
      <c r="BB254" s="61"/>
    </row>
    <row r="255" spans="1:54" s="84" customFormat="1">
      <c r="A255" s="81"/>
      <c r="B255" s="82"/>
      <c r="C255" s="83"/>
      <c r="D255" s="83"/>
      <c r="AQ255" s="61"/>
      <c r="AR255" s="61"/>
      <c r="AS255" s="61"/>
      <c r="AT255" s="61"/>
      <c r="AU255" s="61"/>
      <c r="AV255" s="61"/>
      <c r="AW255" s="61"/>
      <c r="AX255" s="61"/>
      <c r="AY255" s="61"/>
      <c r="AZ255" s="61"/>
      <c r="BA255" s="61"/>
      <c r="BB255" s="61"/>
    </row>
    <row r="256" spans="1:54" s="84" customFormat="1">
      <c r="A256" s="81"/>
      <c r="B256" s="82"/>
      <c r="C256" s="83"/>
      <c r="D256" s="83"/>
      <c r="AQ256" s="61"/>
      <c r="AR256" s="61"/>
      <c r="AS256" s="61"/>
      <c r="AT256" s="61"/>
      <c r="AU256" s="61"/>
      <c r="AV256" s="61"/>
      <c r="AW256" s="61"/>
      <c r="AX256" s="61"/>
      <c r="AY256" s="61"/>
      <c r="AZ256" s="61"/>
      <c r="BA256" s="61"/>
      <c r="BB256" s="61"/>
    </row>
    <row r="257" spans="1:54" s="84" customFormat="1">
      <c r="A257" s="81"/>
      <c r="B257" s="82"/>
      <c r="C257" s="83"/>
      <c r="D257" s="83"/>
      <c r="AQ257" s="61"/>
      <c r="AR257" s="61"/>
      <c r="AS257" s="61"/>
      <c r="AT257" s="61"/>
      <c r="AU257" s="61"/>
      <c r="AV257" s="61"/>
      <c r="AW257" s="61"/>
      <c r="AX257" s="61"/>
      <c r="AY257" s="61"/>
      <c r="AZ257" s="61"/>
      <c r="BA257" s="61"/>
      <c r="BB257" s="61"/>
    </row>
    <row r="258" spans="1:54" s="84" customFormat="1">
      <c r="A258" s="81"/>
      <c r="B258" s="82"/>
      <c r="C258" s="83"/>
      <c r="D258" s="83"/>
      <c r="AQ258" s="61"/>
      <c r="AR258" s="61"/>
      <c r="AS258" s="61"/>
      <c r="AT258" s="61"/>
      <c r="AU258" s="61"/>
      <c r="AV258" s="61"/>
      <c r="AW258" s="61"/>
      <c r="AX258" s="61"/>
      <c r="AY258" s="61"/>
      <c r="AZ258" s="61"/>
      <c r="BA258" s="61"/>
      <c r="BB258" s="61"/>
    </row>
    <row r="259" spans="1:54" s="84" customFormat="1">
      <c r="A259" s="81"/>
      <c r="B259" s="82"/>
      <c r="C259" s="83"/>
      <c r="D259" s="83"/>
      <c r="AQ259" s="61"/>
      <c r="AR259" s="61"/>
      <c r="AS259" s="61"/>
      <c r="AT259" s="61"/>
      <c r="AU259" s="61"/>
      <c r="AV259" s="61"/>
      <c r="AW259" s="61"/>
      <c r="AX259" s="61"/>
      <c r="AY259" s="61"/>
      <c r="AZ259" s="61"/>
      <c r="BA259" s="61"/>
      <c r="BB259" s="61"/>
    </row>
    <row r="260" spans="1:54" s="84" customFormat="1">
      <c r="A260" s="81"/>
      <c r="B260" s="82"/>
      <c r="C260" s="83"/>
      <c r="D260" s="83"/>
      <c r="AQ260" s="61"/>
      <c r="AR260" s="61"/>
      <c r="AS260" s="61"/>
      <c r="AT260" s="61"/>
      <c r="AU260" s="61"/>
      <c r="AV260" s="61"/>
      <c r="AW260" s="61"/>
      <c r="AX260" s="61"/>
      <c r="AY260" s="61"/>
      <c r="AZ260" s="61"/>
      <c r="BA260" s="61"/>
      <c r="BB260" s="61"/>
    </row>
    <row r="261" spans="1:54" s="84" customFormat="1">
      <c r="A261" s="81"/>
      <c r="B261" s="82"/>
      <c r="C261" s="83"/>
      <c r="D261" s="83"/>
      <c r="AQ261" s="61"/>
      <c r="AR261" s="61"/>
      <c r="AS261" s="61"/>
      <c r="AT261" s="61"/>
      <c r="AU261" s="61"/>
      <c r="AV261" s="61"/>
      <c r="AW261" s="61"/>
      <c r="AX261" s="61"/>
      <c r="AY261" s="61"/>
      <c r="AZ261" s="61"/>
      <c r="BA261" s="61"/>
      <c r="BB261" s="61"/>
    </row>
    <row r="262" spans="1:54" s="84" customFormat="1">
      <c r="A262" s="81"/>
      <c r="B262" s="82"/>
      <c r="C262" s="83"/>
      <c r="D262" s="83"/>
      <c r="AQ262" s="61"/>
      <c r="AR262" s="61"/>
      <c r="AS262" s="61"/>
      <c r="AT262" s="61"/>
      <c r="AU262" s="61"/>
      <c r="AV262" s="61"/>
      <c r="AW262" s="61"/>
      <c r="AX262" s="61"/>
      <c r="AY262" s="61"/>
      <c r="AZ262" s="61"/>
      <c r="BA262" s="61"/>
      <c r="BB262" s="61"/>
    </row>
    <row r="263" spans="1:54" s="84" customFormat="1">
      <c r="A263" s="81"/>
      <c r="B263" s="82"/>
      <c r="C263" s="83"/>
      <c r="D263" s="83"/>
      <c r="AQ263" s="61"/>
      <c r="AR263" s="61"/>
      <c r="AS263" s="61"/>
      <c r="AT263" s="61"/>
      <c r="AU263" s="61"/>
      <c r="AV263" s="61"/>
      <c r="AW263" s="61"/>
      <c r="AX263" s="61"/>
      <c r="AY263" s="61"/>
      <c r="AZ263" s="61"/>
      <c r="BA263" s="61"/>
      <c r="BB263" s="61"/>
    </row>
    <row r="264" spans="1:54" s="84" customFormat="1">
      <c r="A264" s="81"/>
      <c r="B264" s="82"/>
      <c r="C264" s="83"/>
      <c r="D264" s="83"/>
      <c r="AQ264" s="61"/>
      <c r="AR264" s="61"/>
      <c r="AS264" s="61"/>
      <c r="AT264" s="61"/>
      <c r="AU264" s="61"/>
      <c r="AV264" s="61"/>
      <c r="AW264" s="61"/>
      <c r="AX264" s="61"/>
      <c r="AY264" s="61"/>
      <c r="AZ264" s="61"/>
      <c r="BA264" s="61"/>
      <c r="BB264" s="61"/>
    </row>
    <row r="265" spans="1:54" s="84" customFormat="1">
      <c r="A265" s="81"/>
      <c r="B265" s="82"/>
      <c r="C265" s="83"/>
      <c r="D265" s="83"/>
      <c r="AQ265" s="61"/>
      <c r="AR265" s="61"/>
      <c r="AS265" s="61"/>
      <c r="AT265" s="61"/>
      <c r="AU265" s="61"/>
      <c r="AV265" s="61"/>
      <c r="AW265" s="61"/>
      <c r="AX265" s="61"/>
      <c r="AY265" s="61"/>
      <c r="AZ265" s="61"/>
      <c r="BA265" s="61"/>
      <c r="BB265" s="61"/>
    </row>
    <row r="266" spans="1:54" s="84" customFormat="1">
      <c r="A266" s="81"/>
      <c r="B266" s="82"/>
      <c r="C266" s="83"/>
      <c r="D266" s="83"/>
      <c r="AQ266" s="61"/>
      <c r="AR266" s="61"/>
      <c r="AS266" s="61"/>
      <c r="AT266" s="61"/>
      <c r="AU266" s="61"/>
      <c r="AV266" s="61"/>
      <c r="AW266" s="61"/>
      <c r="AX266" s="61"/>
      <c r="AY266" s="61"/>
      <c r="AZ266" s="61"/>
      <c r="BA266" s="61"/>
      <c r="BB266" s="61"/>
    </row>
    <row r="267" spans="1:54" s="84" customFormat="1">
      <c r="A267" s="81"/>
      <c r="B267" s="82"/>
      <c r="C267" s="83"/>
      <c r="D267" s="83"/>
      <c r="AQ267" s="61"/>
      <c r="AR267" s="61"/>
      <c r="AS267" s="61"/>
      <c r="AT267" s="61"/>
      <c r="AU267" s="61"/>
      <c r="AV267" s="61"/>
      <c r="AW267" s="61"/>
      <c r="AX267" s="61"/>
      <c r="AY267" s="61"/>
      <c r="AZ267" s="61"/>
      <c r="BA267" s="61"/>
      <c r="BB267" s="61"/>
    </row>
    <row r="268" spans="1:54" s="84" customFormat="1">
      <c r="A268" s="81"/>
      <c r="B268" s="82"/>
      <c r="C268" s="83"/>
      <c r="D268" s="83"/>
      <c r="AQ268" s="61"/>
      <c r="AR268" s="61"/>
      <c r="AS268" s="61"/>
      <c r="AT268" s="61"/>
      <c r="AU268" s="61"/>
      <c r="AV268" s="61"/>
      <c r="AW268" s="61"/>
      <c r="AX268" s="61"/>
      <c r="AY268" s="61"/>
      <c r="AZ268" s="61"/>
      <c r="BA268" s="61"/>
      <c r="BB268" s="61"/>
    </row>
    <row r="269" spans="1:54" s="84" customFormat="1">
      <c r="A269" s="81"/>
      <c r="B269" s="82"/>
      <c r="C269" s="83"/>
      <c r="D269" s="83"/>
      <c r="AQ269" s="61"/>
      <c r="AR269" s="61"/>
      <c r="AS269" s="61"/>
      <c r="AT269" s="61"/>
      <c r="AU269" s="61"/>
      <c r="AV269" s="61"/>
      <c r="AW269" s="61"/>
      <c r="AX269" s="61"/>
      <c r="AY269" s="61"/>
      <c r="AZ269" s="61"/>
      <c r="BA269" s="61"/>
      <c r="BB269" s="61"/>
    </row>
    <row r="270" spans="1:54" s="84" customFormat="1">
      <c r="A270" s="81"/>
      <c r="B270" s="82"/>
      <c r="C270" s="83"/>
      <c r="D270" s="83"/>
      <c r="AQ270" s="61"/>
      <c r="AR270" s="61"/>
      <c r="AS270" s="61"/>
      <c r="AT270" s="61"/>
      <c r="AU270" s="61"/>
      <c r="AV270" s="61"/>
      <c r="AW270" s="61"/>
      <c r="AX270" s="61"/>
      <c r="AY270" s="61"/>
      <c r="AZ270" s="61"/>
      <c r="BA270" s="61"/>
      <c r="BB270" s="61"/>
    </row>
    <row r="271" spans="1:54" s="84" customFormat="1">
      <c r="A271" s="81"/>
      <c r="B271" s="82"/>
      <c r="C271" s="83"/>
      <c r="D271" s="83"/>
      <c r="AQ271" s="61"/>
      <c r="AR271" s="61"/>
      <c r="AS271" s="61"/>
      <c r="AT271" s="61"/>
      <c r="AU271" s="61"/>
      <c r="AV271" s="61"/>
      <c r="AW271" s="61"/>
      <c r="AX271" s="61"/>
      <c r="AY271" s="61"/>
      <c r="AZ271" s="61"/>
      <c r="BA271" s="61"/>
      <c r="BB271" s="61"/>
    </row>
    <row r="272" spans="1:54" s="84" customFormat="1">
      <c r="A272" s="81"/>
      <c r="B272" s="82"/>
      <c r="C272" s="83"/>
      <c r="D272" s="83"/>
      <c r="AQ272" s="61"/>
      <c r="AR272" s="61"/>
      <c r="AS272" s="61"/>
      <c r="AT272" s="61"/>
      <c r="AU272" s="61"/>
      <c r="AV272" s="61"/>
      <c r="AW272" s="61"/>
      <c r="AX272" s="61"/>
      <c r="AY272" s="61"/>
      <c r="AZ272" s="61"/>
      <c r="BA272" s="61"/>
      <c r="BB272" s="61"/>
    </row>
    <row r="273" spans="1:54" s="84" customFormat="1">
      <c r="A273" s="81"/>
      <c r="B273" s="82"/>
      <c r="C273" s="83"/>
      <c r="D273" s="83"/>
      <c r="AQ273" s="61"/>
      <c r="AR273" s="61"/>
      <c r="AS273" s="61"/>
      <c r="AT273" s="61"/>
      <c r="AU273" s="61"/>
      <c r="AV273" s="61"/>
      <c r="AW273" s="61"/>
      <c r="AX273" s="61"/>
      <c r="AY273" s="61"/>
      <c r="AZ273" s="61"/>
      <c r="BA273" s="61"/>
      <c r="BB273" s="61"/>
    </row>
    <row r="274" spans="1:54" s="84" customFormat="1">
      <c r="A274" s="81"/>
      <c r="B274" s="82"/>
      <c r="C274" s="83"/>
      <c r="D274" s="83"/>
      <c r="AQ274" s="61"/>
      <c r="AR274" s="61"/>
      <c r="AS274" s="61"/>
      <c r="AT274" s="61"/>
      <c r="AU274" s="61"/>
      <c r="AV274" s="61"/>
      <c r="AW274" s="61"/>
      <c r="AX274" s="61"/>
      <c r="AY274" s="61"/>
      <c r="AZ274" s="61"/>
      <c r="BA274" s="61"/>
      <c r="BB274" s="61"/>
    </row>
    <row r="275" spans="1:54" s="84" customFormat="1">
      <c r="A275" s="81"/>
      <c r="B275" s="82"/>
      <c r="C275" s="83"/>
      <c r="D275" s="83"/>
      <c r="AQ275" s="61"/>
      <c r="AR275" s="61"/>
      <c r="AS275" s="61"/>
      <c r="AT275" s="61"/>
      <c r="AU275" s="61"/>
      <c r="AV275" s="61"/>
      <c r="AW275" s="61"/>
      <c r="AX275" s="61"/>
      <c r="AY275" s="61"/>
      <c r="AZ275" s="61"/>
      <c r="BA275" s="61"/>
      <c r="BB275" s="61"/>
    </row>
    <row r="276" spans="1:54" s="84" customFormat="1">
      <c r="A276" s="81"/>
      <c r="B276" s="82"/>
      <c r="C276" s="83"/>
      <c r="D276" s="83"/>
      <c r="AQ276" s="61"/>
      <c r="AR276" s="61"/>
      <c r="AS276" s="61"/>
      <c r="AT276" s="61"/>
      <c r="AU276" s="61"/>
      <c r="AV276" s="61"/>
      <c r="AW276" s="61"/>
      <c r="AX276" s="61"/>
      <c r="AY276" s="61"/>
      <c r="AZ276" s="61"/>
      <c r="BA276" s="61"/>
      <c r="BB276" s="61"/>
    </row>
    <row r="277" spans="1:54" s="84" customFormat="1">
      <c r="A277" s="81"/>
      <c r="B277" s="82"/>
      <c r="C277" s="83"/>
      <c r="D277" s="83"/>
      <c r="AQ277" s="61"/>
      <c r="AR277" s="61"/>
      <c r="AS277" s="61"/>
      <c r="AT277" s="61"/>
      <c r="AU277" s="61"/>
      <c r="AV277" s="61"/>
      <c r="AW277" s="61"/>
      <c r="AX277" s="61"/>
      <c r="AY277" s="61"/>
      <c r="AZ277" s="61"/>
      <c r="BA277" s="61"/>
      <c r="BB277" s="61"/>
    </row>
    <row r="278" spans="1:54" s="84" customFormat="1">
      <c r="A278" s="81"/>
      <c r="B278" s="82"/>
      <c r="C278" s="83"/>
      <c r="D278" s="83"/>
      <c r="AQ278" s="61"/>
      <c r="AR278" s="61"/>
      <c r="AS278" s="61"/>
      <c r="AT278" s="61"/>
      <c r="AU278" s="61"/>
      <c r="AV278" s="61"/>
      <c r="AW278" s="61"/>
      <c r="AX278" s="61"/>
      <c r="AY278" s="61"/>
      <c r="AZ278" s="61"/>
      <c r="BA278" s="61"/>
      <c r="BB278" s="61"/>
    </row>
    <row r="279" spans="1:54" s="84" customFormat="1">
      <c r="A279" s="81"/>
      <c r="B279" s="82"/>
      <c r="C279" s="83"/>
      <c r="D279" s="83"/>
      <c r="AQ279" s="61"/>
      <c r="AR279" s="61"/>
      <c r="AS279" s="61"/>
      <c r="AT279" s="61"/>
      <c r="AU279" s="61"/>
      <c r="AV279" s="61"/>
      <c r="AW279" s="61"/>
      <c r="AX279" s="61"/>
      <c r="AY279" s="61"/>
      <c r="AZ279" s="61"/>
      <c r="BA279" s="61"/>
      <c r="BB279" s="61"/>
    </row>
    <row r="280" spans="1:54" s="84" customFormat="1">
      <c r="A280" s="81"/>
      <c r="B280" s="82"/>
      <c r="C280" s="83"/>
      <c r="D280" s="83"/>
      <c r="AQ280" s="61"/>
      <c r="AR280" s="61"/>
      <c r="AS280" s="61"/>
      <c r="AT280" s="61"/>
      <c r="AU280" s="61"/>
      <c r="AV280" s="61"/>
      <c r="AW280" s="61"/>
      <c r="AX280" s="61"/>
      <c r="AY280" s="61"/>
      <c r="AZ280" s="61"/>
      <c r="BA280" s="61"/>
      <c r="BB280" s="61"/>
    </row>
    <row r="281" spans="1:54" s="84" customFormat="1">
      <c r="A281" s="81"/>
      <c r="B281" s="82"/>
      <c r="C281" s="83"/>
      <c r="D281" s="83"/>
      <c r="AQ281" s="61"/>
      <c r="AR281" s="61"/>
      <c r="AS281" s="61"/>
      <c r="AT281" s="61"/>
      <c r="AU281" s="61"/>
      <c r="AV281" s="61"/>
      <c r="AW281" s="61"/>
      <c r="AX281" s="61"/>
      <c r="AY281" s="61"/>
      <c r="AZ281" s="61"/>
      <c r="BA281" s="61"/>
      <c r="BB281" s="61"/>
    </row>
    <row r="282" spans="1:54" s="84" customFormat="1">
      <c r="A282" s="81"/>
      <c r="B282" s="82"/>
      <c r="C282" s="83"/>
      <c r="D282" s="83"/>
      <c r="AQ282" s="61"/>
      <c r="AR282" s="61"/>
      <c r="AS282" s="61"/>
      <c r="AT282" s="61"/>
      <c r="AU282" s="61"/>
      <c r="AV282" s="61"/>
      <c r="AW282" s="61"/>
      <c r="AX282" s="61"/>
      <c r="AY282" s="61"/>
      <c r="AZ282" s="61"/>
      <c r="BA282" s="61"/>
      <c r="BB282" s="61"/>
    </row>
    <row r="283" spans="1:54" s="84" customFormat="1">
      <c r="A283" s="81"/>
      <c r="B283" s="82"/>
      <c r="C283" s="83"/>
      <c r="D283" s="83"/>
      <c r="AQ283" s="61"/>
      <c r="AR283" s="61"/>
      <c r="AS283" s="61"/>
      <c r="AT283" s="61"/>
      <c r="AU283" s="61"/>
      <c r="AV283" s="61"/>
      <c r="AW283" s="61"/>
      <c r="AX283" s="61"/>
      <c r="AY283" s="61"/>
      <c r="AZ283" s="61"/>
      <c r="BA283" s="61"/>
      <c r="BB283" s="61"/>
    </row>
    <row r="284" spans="1:54" s="84" customFormat="1">
      <c r="A284" s="81"/>
      <c r="B284" s="82"/>
      <c r="C284" s="83"/>
      <c r="D284" s="83"/>
      <c r="AQ284" s="61"/>
      <c r="AR284" s="61"/>
      <c r="AS284" s="61"/>
      <c r="AT284" s="61"/>
      <c r="AU284" s="61"/>
      <c r="AV284" s="61"/>
      <c r="AW284" s="61"/>
      <c r="AX284" s="61"/>
      <c r="AY284" s="61"/>
      <c r="AZ284" s="61"/>
      <c r="BA284" s="61"/>
      <c r="BB284" s="61"/>
    </row>
    <row r="285" spans="1:54" s="84" customFormat="1">
      <c r="A285" s="81"/>
      <c r="B285" s="82"/>
      <c r="C285" s="83"/>
      <c r="D285" s="83"/>
      <c r="AQ285" s="61"/>
      <c r="AR285" s="61"/>
      <c r="AS285" s="61"/>
      <c r="AT285" s="61"/>
      <c r="AU285" s="61"/>
      <c r="AV285" s="61"/>
      <c r="AW285" s="61"/>
      <c r="AX285" s="61"/>
      <c r="AY285" s="61"/>
      <c r="AZ285" s="61"/>
      <c r="BA285" s="61"/>
      <c r="BB285" s="61"/>
    </row>
    <row r="286" spans="1:54" s="84" customFormat="1">
      <c r="A286" s="81"/>
      <c r="B286" s="82"/>
      <c r="C286" s="83"/>
      <c r="D286" s="83"/>
      <c r="AQ286" s="61"/>
      <c r="AR286" s="61"/>
      <c r="AS286" s="61"/>
      <c r="AT286" s="61"/>
      <c r="AU286" s="61"/>
      <c r="AV286" s="61"/>
      <c r="AW286" s="61"/>
      <c r="AX286" s="61"/>
      <c r="AY286" s="61"/>
      <c r="AZ286" s="61"/>
      <c r="BA286" s="61"/>
      <c r="BB286" s="61"/>
    </row>
    <row r="287" spans="1:54" s="84" customFormat="1">
      <c r="A287" s="81"/>
      <c r="B287" s="82"/>
      <c r="C287" s="83"/>
      <c r="D287" s="83"/>
      <c r="AQ287" s="61"/>
      <c r="AR287" s="61"/>
      <c r="AS287" s="61"/>
      <c r="AT287" s="61"/>
      <c r="AU287" s="61"/>
      <c r="AV287" s="61"/>
      <c r="AW287" s="61"/>
      <c r="AX287" s="61"/>
      <c r="AY287" s="61"/>
      <c r="AZ287" s="61"/>
      <c r="BA287" s="61"/>
      <c r="BB287" s="61"/>
    </row>
    <row r="288" spans="1:54" s="84" customFormat="1">
      <c r="A288" s="81"/>
      <c r="B288" s="82"/>
      <c r="C288" s="83"/>
      <c r="D288" s="83"/>
      <c r="AQ288" s="61"/>
      <c r="AR288" s="61"/>
      <c r="AS288" s="61"/>
      <c r="AT288" s="61"/>
      <c r="AU288" s="61"/>
      <c r="AV288" s="61"/>
      <c r="AW288" s="61"/>
      <c r="AX288" s="61"/>
      <c r="AY288" s="61"/>
      <c r="AZ288" s="61"/>
      <c r="BA288" s="61"/>
      <c r="BB288" s="61"/>
    </row>
    <row r="289" spans="1:54" s="84" customFormat="1">
      <c r="A289" s="81"/>
      <c r="B289" s="82"/>
      <c r="C289" s="83"/>
      <c r="D289" s="83"/>
      <c r="AQ289" s="61"/>
      <c r="AR289" s="61"/>
      <c r="AS289" s="61"/>
      <c r="AT289" s="61"/>
      <c r="AU289" s="61"/>
      <c r="AV289" s="61"/>
      <c r="AW289" s="61"/>
      <c r="AX289" s="61"/>
      <c r="AY289" s="61"/>
      <c r="AZ289" s="61"/>
      <c r="BA289" s="61"/>
      <c r="BB289" s="61"/>
    </row>
    <row r="290" spans="1:54" s="84" customFormat="1">
      <c r="A290" s="81"/>
      <c r="B290" s="82"/>
      <c r="C290" s="83"/>
      <c r="D290" s="83"/>
      <c r="AQ290" s="61"/>
      <c r="AR290" s="61"/>
      <c r="AS290" s="61"/>
      <c r="AT290" s="61"/>
      <c r="AU290" s="61"/>
      <c r="AV290" s="61"/>
      <c r="AW290" s="61"/>
      <c r="AX290" s="61"/>
      <c r="AY290" s="61"/>
      <c r="AZ290" s="61"/>
      <c r="BA290" s="61"/>
      <c r="BB290" s="61"/>
    </row>
    <row r="291" spans="1:54" s="84" customFormat="1">
      <c r="A291" s="81"/>
      <c r="B291" s="82"/>
      <c r="C291" s="83"/>
      <c r="D291" s="83"/>
      <c r="AQ291" s="61"/>
      <c r="AR291" s="61"/>
      <c r="AS291" s="61"/>
      <c r="AT291" s="61"/>
      <c r="AU291" s="61"/>
      <c r="AV291" s="61"/>
      <c r="AW291" s="61"/>
      <c r="AX291" s="61"/>
      <c r="AY291" s="61"/>
      <c r="AZ291" s="61"/>
      <c r="BA291" s="61"/>
      <c r="BB291" s="61"/>
    </row>
    <row r="292" spans="1:54" s="84" customFormat="1">
      <c r="A292" s="81"/>
      <c r="B292" s="82"/>
      <c r="C292" s="83"/>
      <c r="D292" s="83"/>
      <c r="AQ292" s="61"/>
      <c r="AR292" s="61"/>
      <c r="AS292" s="61"/>
      <c r="AT292" s="61"/>
      <c r="AU292" s="61"/>
      <c r="AV292" s="61"/>
      <c r="AW292" s="61"/>
      <c r="AX292" s="61"/>
      <c r="AY292" s="61"/>
      <c r="AZ292" s="61"/>
      <c r="BA292" s="61"/>
      <c r="BB292" s="61"/>
    </row>
    <row r="293" spans="1:54" s="84" customFormat="1">
      <c r="A293" s="81"/>
      <c r="B293" s="82"/>
      <c r="C293" s="83"/>
      <c r="D293" s="83"/>
      <c r="AQ293" s="61"/>
      <c r="AR293" s="61"/>
      <c r="AS293" s="61"/>
      <c r="AT293" s="61"/>
      <c r="AU293" s="61"/>
      <c r="AV293" s="61"/>
      <c r="AW293" s="61"/>
      <c r="AX293" s="61"/>
      <c r="AY293" s="61"/>
      <c r="AZ293" s="61"/>
      <c r="BA293" s="61"/>
      <c r="BB293" s="61"/>
    </row>
    <row r="294" spans="1:54" s="84" customFormat="1">
      <c r="A294" s="81"/>
      <c r="B294" s="82"/>
      <c r="C294" s="83"/>
      <c r="D294" s="83"/>
      <c r="AQ294" s="61"/>
      <c r="AR294" s="61"/>
      <c r="AS294" s="61"/>
      <c r="AT294" s="61"/>
      <c r="AU294" s="61"/>
      <c r="AV294" s="61"/>
      <c r="AW294" s="61"/>
      <c r="AX294" s="61"/>
      <c r="AY294" s="61"/>
      <c r="AZ294" s="61"/>
      <c r="BA294" s="61"/>
      <c r="BB294" s="61"/>
    </row>
    <row r="295" spans="1:54" s="84" customFormat="1">
      <c r="A295" s="81"/>
      <c r="B295" s="82"/>
      <c r="C295" s="83"/>
      <c r="D295" s="83"/>
      <c r="AQ295" s="61"/>
      <c r="AR295" s="61"/>
      <c r="AS295" s="61"/>
      <c r="AT295" s="61"/>
      <c r="AU295" s="61"/>
      <c r="AV295" s="61"/>
      <c r="AW295" s="61"/>
      <c r="AX295" s="61"/>
      <c r="AY295" s="61"/>
      <c r="AZ295" s="61"/>
      <c r="BA295" s="61"/>
      <c r="BB295" s="61"/>
    </row>
    <row r="296" spans="1:54" s="84" customFormat="1">
      <c r="A296" s="81"/>
      <c r="B296" s="82"/>
      <c r="C296" s="83"/>
      <c r="D296" s="83"/>
      <c r="AQ296" s="61"/>
      <c r="AR296" s="61"/>
      <c r="AS296" s="61"/>
      <c r="AT296" s="61"/>
      <c r="AU296" s="61"/>
      <c r="AV296" s="61"/>
      <c r="AW296" s="61"/>
      <c r="AX296" s="61"/>
      <c r="AY296" s="61"/>
      <c r="AZ296" s="61"/>
      <c r="BA296" s="61"/>
      <c r="BB296" s="61"/>
    </row>
    <row r="297" spans="1:54" s="84" customFormat="1">
      <c r="A297" s="81"/>
      <c r="B297" s="82"/>
      <c r="C297" s="83"/>
      <c r="D297" s="83"/>
      <c r="AQ297" s="61"/>
      <c r="AR297" s="61"/>
      <c r="AS297" s="61"/>
      <c r="AT297" s="61"/>
      <c r="AU297" s="61"/>
      <c r="AV297" s="61"/>
      <c r="AW297" s="61"/>
      <c r="AX297" s="61"/>
      <c r="AY297" s="61"/>
      <c r="AZ297" s="61"/>
      <c r="BA297" s="61"/>
      <c r="BB297" s="61"/>
    </row>
    <row r="298" spans="1:54" s="84" customFormat="1">
      <c r="A298" s="81"/>
      <c r="B298" s="82"/>
      <c r="C298" s="83"/>
      <c r="D298" s="83"/>
      <c r="AQ298" s="61"/>
      <c r="AR298" s="61"/>
      <c r="AS298" s="61"/>
      <c r="AT298" s="61"/>
      <c r="AU298" s="61"/>
      <c r="AV298" s="61"/>
      <c r="AW298" s="61"/>
      <c r="AX298" s="61"/>
      <c r="AY298" s="61"/>
      <c r="AZ298" s="61"/>
      <c r="BA298" s="61"/>
      <c r="BB298" s="61"/>
    </row>
    <row r="299" spans="1:54" s="84" customFormat="1">
      <c r="A299" s="81"/>
      <c r="B299" s="82"/>
      <c r="C299" s="83"/>
      <c r="D299" s="83"/>
      <c r="AQ299" s="61"/>
      <c r="AR299" s="61"/>
      <c r="AS299" s="61"/>
      <c r="AT299" s="61"/>
      <c r="AU299" s="61"/>
      <c r="AV299" s="61"/>
      <c r="AW299" s="61"/>
      <c r="AX299" s="61"/>
      <c r="AY299" s="61"/>
      <c r="AZ299" s="61"/>
      <c r="BA299" s="61"/>
      <c r="BB299" s="61"/>
    </row>
    <row r="300" spans="1:54" s="84" customFormat="1">
      <c r="A300" s="81"/>
      <c r="B300" s="82"/>
      <c r="C300" s="83"/>
      <c r="D300" s="83"/>
      <c r="AQ300" s="61"/>
      <c r="AR300" s="61"/>
      <c r="AS300" s="61"/>
      <c r="AT300" s="61"/>
      <c r="AU300" s="61"/>
      <c r="AV300" s="61"/>
      <c r="AW300" s="61"/>
      <c r="AX300" s="61"/>
      <c r="AY300" s="61"/>
      <c r="AZ300" s="61"/>
      <c r="BA300" s="61"/>
      <c r="BB300" s="61"/>
    </row>
    <row r="301" spans="1:54" s="84" customFormat="1">
      <c r="A301" s="81"/>
      <c r="B301" s="82"/>
      <c r="C301" s="83"/>
      <c r="D301" s="83"/>
      <c r="AQ301" s="61"/>
      <c r="AR301" s="61"/>
      <c r="AS301" s="61"/>
      <c r="AT301" s="61"/>
      <c r="AU301" s="61"/>
      <c r="AV301" s="61"/>
      <c r="AW301" s="61"/>
      <c r="AX301" s="61"/>
      <c r="AY301" s="61"/>
      <c r="AZ301" s="61"/>
      <c r="BA301" s="61"/>
      <c r="BB301" s="61"/>
    </row>
    <row r="302" spans="1:54" s="84" customFormat="1">
      <c r="A302" s="81"/>
      <c r="B302" s="82"/>
      <c r="C302" s="83"/>
      <c r="D302" s="83"/>
      <c r="AQ302" s="61"/>
      <c r="AR302" s="61"/>
      <c r="AS302" s="61"/>
      <c r="AT302" s="61"/>
      <c r="AU302" s="61"/>
      <c r="AV302" s="61"/>
      <c r="AW302" s="61"/>
      <c r="AX302" s="61"/>
      <c r="AY302" s="61"/>
      <c r="AZ302" s="61"/>
      <c r="BA302" s="61"/>
      <c r="BB302" s="61"/>
    </row>
    <row r="303" spans="1:54" s="84" customFormat="1">
      <c r="A303" s="81"/>
      <c r="B303" s="82"/>
      <c r="C303" s="83"/>
      <c r="D303" s="83"/>
      <c r="AQ303" s="61"/>
      <c r="AR303" s="61"/>
      <c r="AS303" s="61"/>
      <c r="AT303" s="61"/>
      <c r="AU303" s="61"/>
      <c r="AV303" s="61"/>
      <c r="AW303" s="61"/>
      <c r="AX303" s="61"/>
      <c r="AY303" s="61"/>
      <c r="AZ303" s="61"/>
      <c r="BA303" s="61"/>
      <c r="BB303" s="61"/>
    </row>
    <row r="304" spans="1:54" s="84" customFormat="1">
      <c r="A304" s="81"/>
      <c r="B304" s="82"/>
      <c r="C304" s="83"/>
      <c r="D304" s="83"/>
      <c r="AQ304" s="61"/>
      <c r="AR304" s="61"/>
      <c r="AS304" s="61"/>
      <c r="AT304" s="61"/>
      <c r="AU304" s="61"/>
      <c r="AV304" s="61"/>
      <c r="AW304" s="61"/>
      <c r="AX304" s="61"/>
      <c r="AY304" s="61"/>
      <c r="AZ304" s="61"/>
      <c r="BA304" s="61"/>
      <c r="BB304" s="61"/>
    </row>
    <row r="305" spans="1:54" s="84" customFormat="1">
      <c r="A305" s="81"/>
      <c r="B305" s="82"/>
      <c r="C305" s="83"/>
      <c r="D305" s="83"/>
      <c r="AQ305" s="61"/>
      <c r="AR305" s="61"/>
      <c r="AS305" s="61"/>
      <c r="AT305" s="61"/>
      <c r="AU305" s="61"/>
      <c r="AV305" s="61"/>
      <c r="AW305" s="61"/>
      <c r="AX305" s="61"/>
      <c r="AY305" s="61"/>
      <c r="AZ305" s="61"/>
      <c r="BA305" s="61"/>
      <c r="BB305" s="61"/>
    </row>
    <row r="306" spans="1:54" s="84" customFormat="1">
      <c r="A306" s="81"/>
      <c r="B306" s="82"/>
      <c r="C306" s="83"/>
      <c r="D306" s="83"/>
      <c r="AQ306" s="61"/>
      <c r="AR306" s="61"/>
      <c r="AS306" s="61"/>
      <c r="AT306" s="61"/>
      <c r="AU306" s="61"/>
      <c r="AV306" s="61"/>
      <c r="AW306" s="61"/>
      <c r="AX306" s="61"/>
      <c r="AY306" s="61"/>
      <c r="AZ306" s="61"/>
      <c r="BA306" s="61"/>
      <c r="BB306" s="61"/>
    </row>
    <row r="307" spans="1:54" s="84" customFormat="1">
      <c r="A307" s="81"/>
      <c r="B307" s="82"/>
      <c r="C307" s="83"/>
      <c r="D307" s="83"/>
      <c r="AQ307" s="61"/>
      <c r="AR307" s="61"/>
      <c r="AS307" s="61"/>
      <c r="AT307" s="61"/>
      <c r="AU307" s="61"/>
      <c r="AV307" s="61"/>
      <c r="AW307" s="61"/>
      <c r="AX307" s="61"/>
      <c r="AY307" s="61"/>
      <c r="AZ307" s="61"/>
      <c r="BA307" s="61"/>
      <c r="BB307" s="61"/>
    </row>
    <row r="308" spans="1:54" s="84" customFormat="1">
      <c r="A308" s="81"/>
      <c r="B308" s="82"/>
      <c r="C308" s="83"/>
      <c r="D308" s="83"/>
      <c r="AQ308" s="61"/>
      <c r="AR308" s="61"/>
      <c r="AS308" s="61"/>
      <c r="AT308" s="61"/>
      <c r="AU308" s="61"/>
      <c r="AV308" s="61"/>
      <c r="AW308" s="61"/>
      <c r="AX308" s="61"/>
      <c r="AY308" s="61"/>
      <c r="AZ308" s="61"/>
      <c r="BA308" s="61"/>
      <c r="BB308" s="61"/>
    </row>
    <row r="309" spans="1:54" s="84" customFormat="1">
      <c r="A309" s="81"/>
      <c r="B309" s="82"/>
      <c r="C309" s="83"/>
      <c r="D309" s="83"/>
      <c r="AQ309" s="61"/>
      <c r="AR309" s="61"/>
      <c r="AS309" s="61"/>
      <c r="AT309" s="61"/>
      <c r="AU309" s="61"/>
      <c r="AV309" s="61"/>
      <c r="AW309" s="61"/>
      <c r="AX309" s="61"/>
      <c r="AY309" s="61"/>
      <c r="AZ309" s="61"/>
      <c r="BA309" s="61"/>
      <c r="BB309" s="61"/>
    </row>
    <row r="310" spans="1:54" s="84" customFormat="1">
      <c r="A310" s="81"/>
      <c r="B310" s="82"/>
      <c r="C310" s="83"/>
      <c r="D310" s="83"/>
      <c r="AQ310" s="61"/>
      <c r="AR310" s="61"/>
      <c r="AS310" s="61"/>
      <c r="AT310" s="61"/>
      <c r="AU310" s="61"/>
      <c r="AV310" s="61"/>
      <c r="AW310" s="61"/>
      <c r="AX310" s="61"/>
      <c r="AY310" s="61"/>
      <c r="AZ310" s="61"/>
      <c r="BA310" s="61"/>
      <c r="BB310" s="61"/>
    </row>
    <row r="311" spans="1:54" s="84" customFormat="1">
      <c r="A311" s="81"/>
      <c r="B311" s="82"/>
      <c r="C311" s="83"/>
      <c r="D311" s="83"/>
      <c r="AQ311" s="61"/>
      <c r="AR311" s="61"/>
      <c r="AS311" s="61"/>
      <c r="AT311" s="61"/>
      <c r="AU311" s="61"/>
      <c r="AV311" s="61"/>
      <c r="AW311" s="61"/>
      <c r="AX311" s="61"/>
      <c r="AY311" s="61"/>
      <c r="AZ311" s="61"/>
      <c r="BA311" s="61"/>
      <c r="BB311" s="61"/>
    </row>
    <row r="312" spans="1:54" s="84" customFormat="1">
      <c r="A312" s="81"/>
      <c r="B312" s="82"/>
      <c r="C312" s="83"/>
      <c r="D312" s="83"/>
      <c r="AQ312" s="61"/>
      <c r="AR312" s="61"/>
      <c r="AS312" s="61"/>
      <c r="AT312" s="61"/>
      <c r="AU312" s="61"/>
      <c r="AV312" s="61"/>
      <c r="AW312" s="61"/>
      <c r="AX312" s="61"/>
      <c r="AY312" s="61"/>
      <c r="AZ312" s="61"/>
      <c r="BA312" s="61"/>
      <c r="BB312" s="61"/>
    </row>
    <row r="313" spans="1:54" s="84" customFormat="1">
      <c r="A313" s="81"/>
      <c r="B313" s="82"/>
      <c r="C313" s="83"/>
      <c r="D313" s="83"/>
      <c r="AQ313" s="61"/>
      <c r="AR313" s="61"/>
      <c r="AS313" s="61"/>
      <c r="AT313" s="61"/>
      <c r="AU313" s="61"/>
      <c r="AV313" s="61"/>
      <c r="AW313" s="61"/>
      <c r="AX313" s="61"/>
      <c r="AY313" s="61"/>
      <c r="AZ313" s="61"/>
      <c r="BA313" s="61"/>
      <c r="BB313" s="61"/>
    </row>
    <row r="314" spans="1:54" s="84" customFormat="1">
      <c r="A314" s="81"/>
      <c r="B314" s="82"/>
      <c r="C314" s="83"/>
      <c r="D314" s="83"/>
      <c r="AQ314" s="61"/>
      <c r="AR314" s="61"/>
      <c r="AS314" s="61"/>
      <c r="AT314" s="61"/>
      <c r="AU314" s="61"/>
      <c r="AV314" s="61"/>
      <c r="AW314" s="61"/>
      <c r="AX314" s="61"/>
      <c r="AY314" s="61"/>
      <c r="AZ314" s="61"/>
      <c r="BA314" s="61"/>
      <c r="BB314" s="61"/>
    </row>
    <row r="315" spans="1:54" s="84" customFormat="1">
      <c r="A315" s="81"/>
      <c r="B315" s="82"/>
      <c r="C315" s="83"/>
      <c r="D315" s="83"/>
      <c r="AQ315" s="61"/>
      <c r="AR315" s="61"/>
      <c r="AS315" s="61"/>
      <c r="AT315" s="61"/>
      <c r="AU315" s="61"/>
      <c r="AV315" s="61"/>
      <c r="AW315" s="61"/>
      <c r="AX315" s="61"/>
      <c r="AY315" s="61"/>
      <c r="AZ315" s="61"/>
      <c r="BA315" s="61"/>
      <c r="BB315" s="61"/>
    </row>
    <row r="316" spans="1:54" s="84" customFormat="1">
      <c r="A316" s="81"/>
      <c r="B316" s="82"/>
      <c r="C316" s="83"/>
      <c r="D316" s="83"/>
      <c r="AQ316" s="61"/>
      <c r="AR316" s="61"/>
      <c r="AS316" s="61"/>
      <c r="AT316" s="61"/>
      <c r="AU316" s="61"/>
      <c r="AV316" s="61"/>
      <c r="AW316" s="61"/>
      <c r="AX316" s="61"/>
      <c r="AY316" s="61"/>
      <c r="AZ316" s="61"/>
      <c r="BA316" s="61"/>
      <c r="BB316" s="61"/>
    </row>
    <row r="317" spans="1:54" s="84" customFormat="1">
      <c r="A317" s="81"/>
      <c r="B317" s="82"/>
      <c r="C317" s="83"/>
      <c r="D317" s="83"/>
      <c r="AQ317" s="61"/>
      <c r="AR317" s="61"/>
      <c r="AS317" s="61"/>
      <c r="AT317" s="61"/>
      <c r="AU317" s="61"/>
      <c r="AV317" s="61"/>
      <c r="AW317" s="61"/>
      <c r="AX317" s="61"/>
      <c r="AY317" s="61"/>
      <c r="AZ317" s="61"/>
      <c r="BA317" s="61"/>
      <c r="BB317" s="61"/>
    </row>
    <row r="318" spans="1:54" s="84" customFormat="1">
      <c r="A318" s="81"/>
      <c r="B318" s="82"/>
      <c r="C318" s="83"/>
      <c r="D318" s="83"/>
      <c r="AQ318" s="61"/>
      <c r="AR318" s="61"/>
      <c r="AS318" s="61"/>
      <c r="AT318" s="61"/>
      <c r="AU318" s="61"/>
      <c r="AV318" s="61"/>
      <c r="AW318" s="61"/>
      <c r="AX318" s="61"/>
      <c r="AY318" s="61"/>
      <c r="AZ318" s="61"/>
      <c r="BA318" s="61"/>
      <c r="BB318" s="61"/>
    </row>
    <row r="319" spans="1:54" s="84" customFormat="1">
      <c r="A319" s="81"/>
      <c r="B319" s="82"/>
      <c r="C319" s="83"/>
      <c r="D319" s="83"/>
      <c r="AQ319" s="61"/>
      <c r="AR319" s="61"/>
      <c r="AS319" s="61"/>
      <c r="AT319" s="61"/>
      <c r="AU319" s="61"/>
      <c r="AV319" s="61"/>
      <c r="AW319" s="61"/>
      <c r="AX319" s="61"/>
      <c r="AY319" s="61"/>
      <c r="AZ319" s="61"/>
      <c r="BA319" s="61"/>
      <c r="BB319" s="61"/>
    </row>
    <row r="320" spans="1:54" s="84" customFormat="1">
      <c r="A320" s="81"/>
      <c r="B320" s="82"/>
      <c r="C320" s="83"/>
      <c r="D320" s="83"/>
      <c r="AQ320" s="61"/>
      <c r="AR320" s="61"/>
      <c r="AS320" s="61"/>
      <c r="AT320" s="61"/>
      <c r="AU320" s="61"/>
      <c r="AV320" s="61"/>
      <c r="AW320" s="61"/>
      <c r="AX320" s="61"/>
      <c r="AY320" s="61"/>
      <c r="AZ320" s="61"/>
      <c r="BA320" s="61"/>
      <c r="BB320" s="61"/>
    </row>
    <row r="321" spans="1:54" s="84" customFormat="1">
      <c r="A321" s="81"/>
      <c r="B321" s="82"/>
      <c r="C321" s="83"/>
      <c r="D321" s="83"/>
      <c r="AQ321" s="61"/>
      <c r="AR321" s="61"/>
      <c r="AS321" s="61"/>
      <c r="AT321" s="61"/>
      <c r="AU321" s="61"/>
      <c r="AV321" s="61"/>
      <c r="AW321" s="61"/>
      <c r="AX321" s="61"/>
      <c r="AY321" s="61"/>
      <c r="AZ321" s="61"/>
      <c r="BA321" s="61"/>
      <c r="BB321" s="61"/>
    </row>
    <row r="322" spans="1:54" s="84" customFormat="1">
      <c r="A322" s="81"/>
      <c r="B322" s="82"/>
      <c r="C322" s="83"/>
      <c r="D322" s="83"/>
      <c r="AQ322" s="61"/>
      <c r="AR322" s="61"/>
      <c r="AS322" s="61"/>
      <c r="AT322" s="61"/>
      <c r="AU322" s="61"/>
      <c r="AV322" s="61"/>
      <c r="AW322" s="61"/>
      <c r="AX322" s="61"/>
      <c r="AY322" s="61"/>
      <c r="AZ322" s="61"/>
      <c r="BA322" s="61"/>
      <c r="BB322" s="61"/>
    </row>
    <row r="323" spans="1:54" s="84" customFormat="1">
      <c r="A323" s="81"/>
      <c r="B323" s="82"/>
      <c r="C323" s="83"/>
      <c r="D323" s="83"/>
      <c r="AQ323" s="61"/>
      <c r="AR323" s="61"/>
      <c r="AS323" s="61"/>
      <c r="AT323" s="61"/>
      <c r="AU323" s="61"/>
      <c r="AV323" s="61"/>
      <c r="AW323" s="61"/>
      <c r="AX323" s="61"/>
      <c r="AY323" s="61"/>
      <c r="AZ323" s="61"/>
      <c r="BA323" s="61"/>
      <c r="BB323" s="61"/>
    </row>
    <row r="324" spans="1:54" s="84" customFormat="1">
      <c r="A324" s="81"/>
      <c r="B324" s="82"/>
      <c r="C324" s="83"/>
      <c r="D324" s="83"/>
      <c r="AQ324" s="61"/>
      <c r="AR324" s="61"/>
      <c r="AS324" s="61"/>
      <c r="AT324" s="61"/>
      <c r="AU324" s="61"/>
      <c r="AV324" s="61"/>
      <c r="AW324" s="61"/>
      <c r="AX324" s="61"/>
      <c r="AY324" s="61"/>
      <c r="AZ324" s="61"/>
      <c r="BA324" s="61"/>
      <c r="BB324" s="61"/>
    </row>
    <row r="325" spans="1:54" s="84" customFormat="1">
      <c r="A325" s="81"/>
      <c r="B325" s="82"/>
      <c r="C325" s="83"/>
      <c r="D325" s="83"/>
      <c r="AQ325" s="61"/>
      <c r="AR325" s="61"/>
      <c r="AS325" s="61"/>
      <c r="AT325" s="61"/>
      <c r="AU325" s="61"/>
      <c r="AV325" s="61"/>
      <c r="AW325" s="61"/>
      <c r="AX325" s="61"/>
      <c r="AY325" s="61"/>
      <c r="AZ325" s="61"/>
      <c r="BA325" s="61"/>
      <c r="BB325" s="61"/>
    </row>
    <row r="326" spans="1:54" s="84" customFormat="1">
      <c r="A326" s="81"/>
      <c r="B326" s="82"/>
      <c r="C326" s="83"/>
      <c r="D326" s="83"/>
      <c r="AQ326" s="61"/>
      <c r="AR326" s="61"/>
      <c r="AS326" s="61"/>
      <c r="AT326" s="61"/>
      <c r="AU326" s="61"/>
      <c r="AV326" s="61"/>
      <c r="AW326" s="61"/>
      <c r="AX326" s="61"/>
      <c r="AY326" s="61"/>
      <c r="AZ326" s="61"/>
      <c r="BA326" s="61"/>
      <c r="BB326" s="61"/>
    </row>
    <row r="327" spans="1:54" s="84" customFormat="1">
      <c r="A327" s="81"/>
      <c r="B327" s="82"/>
      <c r="C327" s="83"/>
      <c r="D327" s="83"/>
      <c r="AQ327" s="61"/>
      <c r="AR327" s="61"/>
      <c r="AS327" s="61"/>
      <c r="AT327" s="61"/>
      <c r="AU327" s="61"/>
      <c r="AV327" s="61"/>
      <c r="AW327" s="61"/>
      <c r="AX327" s="61"/>
      <c r="AY327" s="61"/>
      <c r="AZ327" s="61"/>
      <c r="BA327" s="61"/>
      <c r="BB327" s="61"/>
    </row>
    <row r="328" spans="1:54" s="84" customFormat="1">
      <c r="A328" s="81"/>
      <c r="B328" s="82"/>
      <c r="C328" s="83"/>
      <c r="D328" s="83"/>
      <c r="AQ328" s="61"/>
      <c r="AR328" s="61"/>
      <c r="AS328" s="61"/>
      <c r="AT328" s="61"/>
      <c r="AU328" s="61"/>
      <c r="AV328" s="61"/>
      <c r="AW328" s="61"/>
      <c r="AX328" s="61"/>
      <c r="AY328" s="61"/>
      <c r="AZ328" s="61"/>
      <c r="BA328" s="61"/>
      <c r="BB328" s="61"/>
    </row>
    <row r="329" spans="1:54" s="84" customFormat="1">
      <c r="A329" s="81"/>
      <c r="B329" s="82"/>
      <c r="C329" s="83"/>
      <c r="D329" s="83"/>
      <c r="AQ329" s="61"/>
      <c r="AR329" s="61"/>
      <c r="AS329" s="61"/>
      <c r="AT329" s="61"/>
      <c r="AU329" s="61"/>
      <c r="AV329" s="61"/>
      <c r="AW329" s="61"/>
      <c r="AX329" s="61"/>
      <c r="AY329" s="61"/>
      <c r="AZ329" s="61"/>
      <c r="BA329" s="61"/>
      <c r="BB329" s="61"/>
    </row>
    <row r="330" spans="1:54" s="84" customFormat="1">
      <c r="A330" s="81"/>
      <c r="B330" s="82"/>
      <c r="C330" s="83"/>
      <c r="D330" s="83"/>
      <c r="AQ330" s="61"/>
      <c r="AR330" s="61"/>
      <c r="AS330" s="61"/>
      <c r="AT330" s="61"/>
      <c r="AU330" s="61"/>
      <c r="AV330" s="61"/>
      <c r="AW330" s="61"/>
      <c r="AX330" s="61"/>
      <c r="AY330" s="61"/>
      <c r="AZ330" s="61"/>
      <c r="BA330" s="61"/>
      <c r="BB330" s="61"/>
    </row>
    <row r="331" spans="1:54" s="84" customFormat="1">
      <c r="A331" s="81"/>
      <c r="B331" s="82"/>
      <c r="C331" s="83"/>
      <c r="D331" s="83"/>
      <c r="AQ331" s="61"/>
      <c r="AR331" s="61"/>
      <c r="AS331" s="61"/>
      <c r="AT331" s="61"/>
      <c r="AU331" s="61"/>
      <c r="AV331" s="61"/>
      <c r="AW331" s="61"/>
      <c r="AX331" s="61"/>
      <c r="AY331" s="61"/>
      <c r="AZ331" s="61"/>
      <c r="BA331" s="61"/>
      <c r="BB331" s="61"/>
    </row>
    <row r="332" spans="1:54" s="84" customFormat="1">
      <c r="A332" s="81"/>
      <c r="B332" s="82"/>
      <c r="C332" s="83"/>
      <c r="D332" s="83"/>
      <c r="AQ332" s="61"/>
      <c r="AR332" s="61"/>
      <c r="AS332" s="61"/>
      <c r="AT332" s="61"/>
      <c r="AU332" s="61"/>
      <c r="AV332" s="61"/>
      <c r="AW332" s="61"/>
      <c r="AX332" s="61"/>
      <c r="AY332" s="61"/>
      <c r="AZ332" s="61"/>
      <c r="BA332" s="61"/>
      <c r="BB332" s="61"/>
    </row>
    <row r="333" spans="1:54" s="84" customFormat="1">
      <c r="A333" s="81"/>
      <c r="B333" s="82"/>
      <c r="C333" s="83"/>
      <c r="D333" s="83"/>
      <c r="AQ333" s="61"/>
      <c r="AR333" s="61"/>
      <c r="AS333" s="61"/>
      <c r="AT333" s="61"/>
      <c r="AU333" s="61"/>
      <c r="AV333" s="61"/>
      <c r="AW333" s="61"/>
      <c r="AX333" s="61"/>
      <c r="AY333" s="61"/>
      <c r="AZ333" s="61"/>
      <c r="BA333" s="61"/>
      <c r="BB333" s="61"/>
    </row>
    <row r="334" spans="1:54" s="84" customFormat="1">
      <c r="A334" s="81"/>
      <c r="B334" s="82"/>
      <c r="C334" s="83"/>
      <c r="D334" s="83"/>
      <c r="AQ334" s="61"/>
      <c r="AR334" s="61"/>
      <c r="AS334" s="61"/>
      <c r="AT334" s="61"/>
      <c r="AU334" s="61"/>
      <c r="AV334" s="61"/>
      <c r="AW334" s="61"/>
      <c r="AX334" s="61"/>
      <c r="AY334" s="61"/>
      <c r="AZ334" s="61"/>
      <c r="BA334" s="61"/>
      <c r="BB334" s="61"/>
    </row>
    <row r="335" spans="1:54" s="84" customFormat="1">
      <c r="A335" s="81"/>
      <c r="B335" s="82"/>
      <c r="C335" s="83"/>
      <c r="D335" s="83"/>
      <c r="AQ335" s="61"/>
      <c r="AR335" s="61"/>
      <c r="AS335" s="61"/>
      <c r="AT335" s="61"/>
      <c r="AU335" s="61"/>
      <c r="AV335" s="61"/>
      <c r="AW335" s="61"/>
      <c r="AX335" s="61"/>
      <c r="AY335" s="61"/>
      <c r="AZ335" s="61"/>
      <c r="BA335" s="61"/>
      <c r="BB335" s="61"/>
    </row>
    <row r="336" spans="1:54" s="84" customFormat="1">
      <c r="A336" s="81"/>
      <c r="B336" s="82"/>
      <c r="C336" s="83"/>
      <c r="D336" s="83"/>
      <c r="AQ336" s="61"/>
      <c r="AR336" s="61"/>
      <c r="AS336" s="61"/>
      <c r="AT336" s="61"/>
      <c r="AU336" s="61"/>
      <c r="AV336" s="61"/>
      <c r="AW336" s="61"/>
      <c r="AX336" s="61"/>
      <c r="AY336" s="61"/>
      <c r="AZ336" s="61"/>
      <c r="BA336" s="61"/>
      <c r="BB336" s="61"/>
    </row>
    <row r="337" spans="1:54" s="84" customFormat="1">
      <c r="A337" s="81"/>
      <c r="B337" s="82"/>
      <c r="C337" s="83"/>
      <c r="D337" s="83"/>
      <c r="AQ337" s="61"/>
      <c r="AR337" s="61"/>
      <c r="AS337" s="61"/>
      <c r="AT337" s="61"/>
      <c r="AU337" s="61"/>
      <c r="AV337" s="61"/>
      <c r="AW337" s="61"/>
      <c r="AX337" s="61"/>
      <c r="AY337" s="61"/>
      <c r="AZ337" s="61"/>
      <c r="BA337" s="61"/>
      <c r="BB337" s="61"/>
    </row>
    <row r="338" spans="1:54" s="84" customFormat="1">
      <c r="A338" s="81"/>
      <c r="B338" s="82"/>
      <c r="C338" s="83"/>
      <c r="D338" s="83"/>
      <c r="AQ338" s="61"/>
      <c r="AR338" s="61"/>
      <c r="AS338" s="61"/>
      <c r="AT338" s="61"/>
      <c r="AU338" s="61"/>
      <c r="AV338" s="61"/>
      <c r="AW338" s="61"/>
      <c r="AX338" s="61"/>
      <c r="AY338" s="61"/>
      <c r="AZ338" s="61"/>
      <c r="BA338" s="61"/>
      <c r="BB338" s="61"/>
    </row>
    <row r="339" spans="1:54" s="84" customFormat="1">
      <c r="A339" s="81"/>
      <c r="B339" s="82"/>
      <c r="C339" s="83"/>
      <c r="D339" s="83"/>
      <c r="AQ339" s="61"/>
      <c r="AR339" s="61"/>
      <c r="AS339" s="61"/>
      <c r="AT339" s="61"/>
      <c r="AU339" s="61"/>
      <c r="AV339" s="61"/>
      <c r="AW339" s="61"/>
      <c r="AX339" s="61"/>
      <c r="AY339" s="61"/>
      <c r="AZ339" s="61"/>
      <c r="BA339" s="61"/>
      <c r="BB339" s="61"/>
    </row>
    <row r="340" spans="1:54" s="84" customFormat="1">
      <c r="A340" s="81"/>
      <c r="B340" s="82"/>
      <c r="C340" s="83"/>
      <c r="D340" s="83"/>
      <c r="AQ340" s="61"/>
      <c r="AR340" s="61"/>
      <c r="AS340" s="61"/>
      <c r="AT340" s="61"/>
      <c r="AU340" s="61"/>
      <c r="AV340" s="61"/>
      <c r="AW340" s="61"/>
      <c r="AX340" s="61"/>
      <c r="AY340" s="61"/>
      <c r="AZ340" s="61"/>
      <c r="BA340" s="61"/>
      <c r="BB340" s="61"/>
    </row>
    <row r="341" spans="1:54" s="84" customFormat="1">
      <c r="A341" s="81"/>
      <c r="B341" s="82"/>
      <c r="C341" s="83"/>
      <c r="D341" s="83"/>
      <c r="AQ341" s="61"/>
      <c r="AR341" s="61"/>
      <c r="AS341" s="61"/>
      <c r="AT341" s="61"/>
      <c r="AU341" s="61"/>
      <c r="AV341" s="61"/>
      <c r="AW341" s="61"/>
      <c r="AX341" s="61"/>
      <c r="AY341" s="61"/>
      <c r="AZ341" s="61"/>
      <c r="BA341" s="61"/>
      <c r="BB341" s="61"/>
    </row>
    <row r="342" spans="1:54" s="84" customFormat="1">
      <c r="A342" s="81"/>
      <c r="B342" s="82"/>
      <c r="C342" s="83"/>
      <c r="D342" s="83"/>
      <c r="AQ342" s="61"/>
      <c r="AR342" s="61"/>
      <c r="AS342" s="61"/>
      <c r="AT342" s="61"/>
      <c r="AU342" s="61"/>
      <c r="AV342" s="61"/>
      <c r="AW342" s="61"/>
      <c r="AX342" s="61"/>
      <c r="AY342" s="61"/>
      <c r="AZ342" s="61"/>
      <c r="BA342" s="61"/>
      <c r="BB342" s="61"/>
    </row>
    <row r="343" spans="1:54" s="84" customFormat="1">
      <c r="A343" s="81"/>
      <c r="B343" s="82"/>
      <c r="C343" s="83"/>
      <c r="D343" s="83"/>
      <c r="AQ343" s="61"/>
      <c r="AR343" s="61"/>
      <c r="AS343" s="61"/>
      <c r="AT343" s="61"/>
      <c r="AU343" s="61"/>
      <c r="AV343" s="61"/>
      <c r="AW343" s="61"/>
      <c r="AX343" s="61"/>
      <c r="AY343" s="61"/>
      <c r="AZ343" s="61"/>
      <c r="BA343" s="61"/>
      <c r="BB343" s="61"/>
    </row>
    <row r="344" spans="1:54" s="84" customFormat="1">
      <c r="A344" s="81"/>
      <c r="B344" s="82"/>
      <c r="C344" s="83"/>
      <c r="D344" s="83"/>
      <c r="AQ344" s="61"/>
      <c r="AR344" s="61"/>
      <c r="AS344" s="61"/>
      <c r="AT344" s="61"/>
      <c r="AU344" s="61"/>
      <c r="AV344" s="61"/>
      <c r="AW344" s="61"/>
      <c r="AX344" s="61"/>
      <c r="AY344" s="61"/>
      <c r="AZ344" s="61"/>
      <c r="BA344" s="61"/>
      <c r="BB344" s="61"/>
    </row>
    <row r="345" spans="1:54" s="84" customFormat="1">
      <c r="A345" s="81"/>
      <c r="B345" s="82"/>
      <c r="C345" s="83"/>
      <c r="D345" s="83"/>
      <c r="AQ345" s="61"/>
      <c r="AR345" s="61"/>
      <c r="AS345" s="61"/>
      <c r="AT345" s="61"/>
      <c r="AU345" s="61"/>
      <c r="AV345" s="61"/>
      <c r="AW345" s="61"/>
      <c r="AX345" s="61"/>
      <c r="AY345" s="61"/>
      <c r="AZ345" s="61"/>
      <c r="BA345" s="61"/>
      <c r="BB345" s="61"/>
    </row>
    <row r="346" spans="1:54" s="84" customFormat="1">
      <c r="A346" s="81"/>
      <c r="B346" s="82"/>
      <c r="C346" s="83"/>
      <c r="D346" s="83"/>
      <c r="AQ346" s="61"/>
      <c r="AR346" s="61"/>
      <c r="AS346" s="61"/>
      <c r="AT346" s="61"/>
      <c r="AU346" s="61"/>
      <c r="AV346" s="61"/>
      <c r="AW346" s="61"/>
      <c r="AX346" s="61"/>
      <c r="AY346" s="61"/>
      <c r="AZ346" s="61"/>
      <c r="BA346" s="61"/>
      <c r="BB346" s="61"/>
    </row>
    <row r="347" spans="1:54" s="84" customFormat="1">
      <c r="A347" s="81"/>
      <c r="B347" s="82"/>
      <c r="C347" s="83"/>
      <c r="D347" s="83"/>
      <c r="AQ347" s="61"/>
      <c r="AR347" s="61"/>
      <c r="AS347" s="61"/>
      <c r="AT347" s="61"/>
      <c r="AU347" s="61"/>
      <c r="AV347" s="61"/>
      <c r="AW347" s="61"/>
      <c r="AX347" s="61"/>
      <c r="AY347" s="61"/>
      <c r="AZ347" s="61"/>
      <c r="BA347" s="61"/>
      <c r="BB347" s="61"/>
    </row>
    <row r="348" spans="1:54" s="84" customFormat="1">
      <c r="A348" s="81"/>
      <c r="B348" s="82"/>
      <c r="C348" s="83"/>
      <c r="D348" s="83"/>
      <c r="AQ348" s="61"/>
      <c r="AR348" s="61"/>
      <c r="AS348" s="61"/>
      <c r="AT348" s="61"/>
      <c r="AU348" s="61"/>
      <c r="AV348" s="61"/>
      <c r="AW348" s="61"/>
      <c r="AX348" s="61"/>
      <c r="AY348" s="61"/>
      <c r="AZ348" s="61"/>
      <c r="BA348" s="61"/>
      <c r="BB348" s="61"/>
    </row>
    <row r="349" spans="1:54" s="84" customFormat="1">
      <c r="A349" s="81"/>
      <c r="B349" s="82"/>
      <c r="C349" s="83"/>
      <c r="D349" s="83"/>
      <c r="AQ349" s="61"/>
      <c r="AR349" s="61"/>
      <c r="AS349" s="61"/>
      <c r="AT349" s="61"/>
      <c r="AU349" s="61"/>
      <c r="AV349" s="61"/>
      <c r="AW349" s="61"/>
      <c r="AX349" s="61"/>
      <c r="AY349" s="61"/>
      <c r="AZ349" s="61"/>
      <c r="BA349" s="61"/>
      <c r="BB349" s="61"/>
    </row>
    <row r="350" spans="1:54" s="84" customFormat="1">
      <c r="A350" s="81"/>
      <c r="B350" s="82"/>
      <c r="C350" s="83"/>
      <c r="D350" s="83"/>
      <c r="AQ350" s="61"/>
      <c r="AR350" s="61"/>
      <c r="AS350" s="61"/>
      <c r="AT350" s="61"/>
      <c r="AU350" s="61"/>
      <c r="AV350" s="61"/>
      <c r="AW350" s="61"/>
      <c r="AX350" s="61"/>
      <c r="AY350" s="61"/>
      <c r="AZ350" s="61"/>
      <c r="BA350" s="61"/>
      <c r="BB350" s="61"/>
    </row>
    <row r="351" spans="1:54" s="84" customFormat="1">
      <c r="A351" s="81"/>
      <c r="B351" s="82"/>
      <c r="C351" s="83"/>
      <c r="D351" s="83"/>
      <c r="AQ351" s="61"/>
      <c r="AR351" s="61"/>
      <c r="AS351" s="61"/>
      <c r="AT351" s="61"/>
      <c r="AU351" s="61"/>
      <c r="AV351" s="61"/>
      <c r="AW351" s="61"/>
      <c r="AX351" s="61"/>
      <c r="AY351" s="61"/>
      <c r="AZ351" s="61"/>
      <c r="BA351" s="61"/>
      <c r="BB351" s="61"/>
    </row>
    <row r="352" spans="1:54" s="84" customFormat="1">
      <c r="A352" s="81"/>
      <c r="B352" s="82"/>
      <c r="C352" s="83"/>
      <c r="D352" s="83"/>
      <c r="AQ352" s="61"/>
      <c r="AR352" s="61"/>
      <c r="AS352" s="61"/>
      <c r="AT352" s="61"/>
      <c r="AU352" s="61"/>
      <c r="AV352" s="61"/>
      <c r="AW352" s="61"/>
      <c r="AX352" s="61"/>
      <c r="AY352" s="61"/>
      <c r="AZ352" s="61"/>
      <c r="BA352" s="61"/>
      <c r="BB352" s="61"/>
    </row>
    <row r="353" spans="1:54" s="84" customFormat="1">
      <c r="A353" s="81"/>
      <c r="B353" s="82"/>
      <c r="C353" s="83"/>
      <c r="D353" s="83"/>
      <c r="AQ353" s="61"/>
      <c r="AR353" s="61"/>
      <c r="AS353" s="61"/>
      <c r="AT353" s="61"/>
      <c r="AU353" s="61"/>
      <c r="AV353" s="61"/>
      <c r="AW353" s="61"/>
      <c r="AX353" s="61"/>
      <c r="AY353" s="61"/>
      <c r="AZ353" s="61"/>
      <c r="BA353" s="61"/>
      <c r="BB353" s="61"/>
    </row>
    <row r="354" spans="1:54" s="84" customFormat="1">
      <c r="A354" s="81"/>
      <c r="B354" s="82"/>
      <c r="C354" s="83"/>
      <c r="D354" s="83"/>
      <c r="AQ354" s="61"/>
      <c r="AR354" s="61"/>
      <c r="AS354" s="61"/>
      <c r="AT354" s="61"/>
      <c r="AU354" s="61"/>
      <c r="AV354" s="61"/>
      <c r="AW354" s="61"/>
      <c r="AX354" s="61"/>
      <c r="AY354" s="61"/>
      <c r="AZ354" s="61"/>
      <c r="BA354" s="61"/>
      <c r="BB354" s="61"/>
    </row>
    <row r="355" spans="1:54" s="84" customFormat="1">
      <c r="A355" s="81"/>
      <c r="B355" s="82"/>
      <c r="C355" s="83"/>
      <c r="D355" s="83"/>
      <c r="AQ355" s="61"/>
      <c r="AR355" s="61"/>
      <c r="AS355" s="61"/>
      <c r="AT355" s="61"/>
      <c r="AU355" s="61"/>
      <c r="AV355" s="61"/>
      <c r="AW355" s="61"/>
      <c r="AX355" s="61"/>
      <c r="AY355" s="61"/>
      <c r="AZ355" s="61"/>
      <c r="BA355" s="61"/>
      <c r="BB355" s="61"/>
    </row>
    <row r="356" spans="1:54" s="84" customFormat="1">
      <c r="A356" s="81"/>
      <c r="B356" s="82"/>
      <c r="C356" s="83"/>
      <c r="D356" s="83"/>
      <c r="AQ356" s="61"/>
      <c r="AR356" s="61"/>
      <c r="AS356" s="61"/>
      <c r="AT356" s="61"/>
      <c r="AU356" s="61"/>
      <c r="AV356" s="61"/>
      <c r="AW356" s="61"/>
      <c r="AX356" s="61"/>
      <c r="AY356" s="61"/>
      <c r="AZ356" s="61"/>
      <c r="BA356" s="61"/>
      <c r="BB356" s="61"/>
    </row>
    <row r="357" spans="1:54" s="84" customFormat="1">
      <c r="A357" s="81"/>
      <c r="B357" s="82"/>
      <c r="C357" s="83"/>
      <c r="D357" s="83"/>
      <c r="AQ357" s="61"/>
      <c r="AR357" s="61"/>
      <c r="AS357" s="61"/>
      <c r="AT357" s="61"/>
      <c r="AU357" s="61"/>
      <c r="AV357" s="61"/>
      <c r="AW357" s="61"/>
      <c r="AX357" s="61"/>
      <c r="AY357" s="61"/>
      <c r="AZ357" s="61"/>
      <c r="BA357" s="61"/>
      <c r="BB357" s="61"/>
    </row>
    <row r="358" spans="1:54" s="84" customFormat="1">
      <c r="A358" s="81"/>
      <c r="B358" s="82"/>
      <c r="C358" s="83"/>
      <c r="D358" s="83"/>
      <c r="AQ358" s="61"/>
      <c r="AR358" s="61"/>
      <c r="AS358" s="61"/>
      <c r="AT358" s="61"/>
      <c r="AU358" s="61"/>
      <c r="AV358" s="61"/>
      <c r="AW358" s="61"/>
      <c r="AX358" s="61"/>
      <c r="AY358" s="61"/>
      <c r="AZ358" s="61"/>
      <c r="BA358" s="61"/>
      <c r="BB358" s="61"/>
    </row>
    <row r="359" spans="1:54" s="84" customFormat="1">
      <c r="A359" s="81"/>
      <c r="B359" s="82"/>
      <c r="C359" s="83"/>
      <c r="D359" s="83"/>
      <c r="AQ359" s="61"/>
      <c r="AR359" s="61"/>
      <c r="AS359" s="61"/>
      <c r="AT359" s="61"/>
      <c r="AU359" s="61"/>
      <c r="AV359" s="61"/>
      <c r="AW359" s="61"/>
      <c r="AX359" s="61"/>
      <c r="AY359" s="61"/>
      <c r="AZ359" s="61"/>
      <c r="BA359" s="61"/>
      <c r="BB359" s="61"/>
    </row>
    <row r="360" spans="1:54" s="84" customFormat="1">
      <c r="A360" s="81"/>
      <c r="B360" s="82"/>
      <c r="C360" s="83"/>
      <c r="D360" s="83"/>
      <c r="AQ360" s="61"/>
      <c r="AR360" s="61"/>
      <c r="AS360" s="61"/>
      <c r="AT360" s="61"/>
      <c r="AU360" s="61"/>
      <c r="AV360" s="61"/>
      <c r="AW360" s="61"/>
      <c r="AX360" s="61"/>
      <c r="AY360" s="61"/>
      <c r="AZ360" s="61"/>
      <c r="BA360" s="61"/>
      <c r="BB360" s="61"/>
    </row>
    <row r="361" spans="1:54" s="84" customFormat="1">
      <c r="A361" s="81"/>
      <c r="B361" s="82"/>
      <c r="C361" s="83"/>
      <c r="D361" s="83"/>
      <c r="AQ361" s="61"/>
      <c r="AR361" s="61"/>
      <c r="AS361" s="61"/>
      <c r="AT361" s="61"/>
      <c r="AU361" s="61"/>
      <c r="AV361" s="61"/>
      <c r="AW361" s="61"/>
      <c r="AX361" s="61"/>
      <c r="AY361" s="61"/>
      <c r="AZ361" s="61"/>
      <c r="BA361" s="61"/>
      <c r="BB361" s="61"/>
    </row>
    <row r="362" spans="1:54" s="84" customFormat="1">
      <c r="A362" s="81"/>
      <c r="B362" s="82"/>
      <c r="C362" s="83"/>
      <c r="D362" s="83"/>
      <c r="AQ362" s="61"/>
      <c r="AR362" s="61"/>
      <c r="AS362" s="61"/>
      <c r="AT362" s="61"/>
      <c r="AU362" s="61"/>
      <c r="AV362" s="61"/>
      <c r="AW362" s="61"/>
      <c r="AX362" s="61"/>
      <c r="AY362" s="61"/>
      <c r="AZ362" s="61"/>
      <c r="BA362" s="61"/>
      <c r="BB362" s="61"/>
    </row>
    <row r="363" spans="1:54" s="84" customFormat="1">
      <c r="A363" s="81"/>
      <c r="B363" s="82"/>
      <c r="C363" s="83"/>
      <c r="D363" s="83"/>
      <c r="AQ363" s="61"/>
      <c r="AR363" s="61"/>
      <c r="AS363" s="61"/>
      <c r="AT363" s="61"/>
      <c r="AU363" s="61"/>
      <c r="AV363" s="61"/>
      <c r="AW363" s="61"/>
      <c r="AX363" s="61"/>
      <c r="AY363" s="61"/>
      <c r="AZ363" s="61"/>
      <c r="BA363" s="61"/>
      <c r="BB363" s="61"/>
    </row>
    <row r="364" spans="1:54" s="84" customFormat="1">
      <c r="A364" s="81"/>
      <c r="B364" s="82"/>
      <c r="C364" s="83"/>
      <c r="D364" s="83"/>
      <c r="AQ364" s="61"/>
      <c r="AR364" s="61"/>
      <c r="AS364" s="61"/>
      <c r="AT364" s="61"/>
      <c r="AU364" s="61"/>
      <c r="AV364" s="61"/>
      <c r="AW364" s="61"/>
      <c r="AX364" s="61"/>
      <c r="AY364" s="61"/>
      <c r="AZ364" s="61"/>
      <c r="BA364" s="61"/>
      <c r="BB364" s="61"/>
    </row>
    <row r="365" spans="1:54" s="84" customFormat="1">
      <c r="A365" s="81"/>
      <c r="B365" s="82"/>
      <c r="C365" s="83"/>
      <c r="D365" s="83"/>
      <c r="AQ365" s="61"/>
      <c r="AR365" s="61"/>
      <c r="AS365" s="61"/>
      <c r="AT365" s="61"/>
      <c r="AU365" s="61"/>
      <c r="AV365" s="61"/>
      <c r="AW365" s="61"/>
      <c r="AX365" s="61"/>
      <c r="AY365" s="61"/>
      <c r="AZ365" s="61"/>
      <c r="BA365" s="61"/>
      <c r="BB365" s="61"/>
    </row>
    <row r="366" spans="1:54" s="84" customFormat="1">
      <c r="A366" s="81"/>
      <c r="B366" s="82"/>
      <c r="C366" s="83"/>
      <c r="D366" s="83"/>
      <c r="AQ366" s="61"/>
      <c r="AR366" s="61"/>
      <c r="AS366" s="61"/>
      <c r="AT366" s="61"/>
      <c r="AU366" s="61"/>
      <c r="AV366" s="61"/>
      <c r="AW366" s="61"/>
      <c r="AX366" s="61"/>
      <c r="AY366" s="61"/>
      <c r="AZ366" s="61"/>
      <c r="BA366" s="61"/>
      <c r="BB366" s="61"/>
    </row>
    <row r="367" spans="1:54" s="84" customFormat="1">
      <c r="A367" s="81"/>
      <c r="B367" s="82"/>
      <c r="C367" s="83"/>
      <c r="D367" s="83"/>
      <c r="AQ367" s="61"/>
      <c r="AR367" s="61"/>
      <c r="AS367" s="61"/>
      <c r="AT367" s="61"/>
      <c r="AU367" s="61"/>
      <c r="AV367" s="61"/>
      <c r="AW367" s="61"/>
      <c r="AX367" s="61"/>
      <c r="AY367" s="61"/>
      <c r="AZ367" s="61"/>
      <c r="BA367" s="61"/>
      <c r="BB367" s="61"/>
    </row>
    <row r="368" spans="1:54" s="84" customFormat="1">
      <c r="A368" s="81"/>
      <c r="B368" s="82"/>
      <c r="C368" s="83"/>
      <c r="D368" s="83"/>
      <c r="AQ368" s="61"/>
      <c r="AR368" s="61"/>
      <c r="AS368" s="61"/>
      <c r="AT368" s="61"/>
      <c r="AU368" s="61"/>
      <c r="AV368" s="61"/>
      <c r="AW368" s="61"/>
      <c r="AX368" s="61"/>
      <c r="AY368" s="61"/>
      <c r="AZ368" s="61"/>
      <c r="BA368" s="61"/>
      <c r="BB368" s="61"/>
    </row>
    <row r="369" spans="1:54" s="84" customFormat="1">
      <c r="A369" s="81"/>
      <c r="B369" s="82"/>
      <c r="C369" s="83"/>
      <c r="D369" s="83"/>
      <c r="AQ369" s="61"/>
      <c r="AR369" s="61"/>
      <c r="AS369" s="61"/>
      <c r="AT369" s="61"/>
      <c r="AU369" s="61"/>
      <c r="AV369" s="61"/>
      <c r="AW369" s="61"/>
      <c r="AX369" s="61"/>
      <c r="AY369" s="61"/>
      <c r="AZ369" s="61"/>
      <c r="BA369" s="61"/>
      <c r="BB369" s="61"/>
    </row>
    <row r="370" spans="1:54" s="84" customFormat="1">
      <c r="A370" s="81"/>
      <c r="B370" s="82"/>
      <c r="C370" s="83"/>
      <c r="D370" s="83"/>
      <c r="AQ370" s="61"/>
      <c r="AR370" s="61"/>
      <c r="AS370" s="61"/>
      <c r="AT370" s="61"/>
      <c r="AU370" s="61"/>
      <c r="AV370" s="61"/>
      <c r="AW370" s="61"/>
      <c r="AX370" s="61"/>
      <c r="AY370" s="61"/>
      <c r="AZ370" s="61"/>
      <c r="BA370" s="61"/>
      <c r="BB370" s="61"/>
    </row>
    <row r="371" spans="1:54" s="84" customFormat="1">
      <c r="A371" s="81"/>
      <c r="B371" s="82"/>
      <c r="C371" s="83"/>
      <c r="D371" s="83"/>
      <c r="AQ371" s="61"/>
      <c r="AR371" s="61"/>
      <c r="AS371" s="61"/>
      <c r="AT371" s="61"/>
      <c r="AU371" s="61"/>
      <c r="AV371" s="61"/>
      <c r="AW371" s="61"/>
      <c r="AX371" s="61"/>
      <c r="AY371" s="61"/>
      <c r="AZ371" s="61"/>
      <c r="BA371" s="61"/>
      <c r="BB371" s="61"/>
    </row>
    <row r="372" spans="1:54" s="84" customFormat="1">
      <c r="A372" s="81"/>
      <c r="B372" s="82"/>
      <c r="C372" s="83"/>
      <c r="D372" s="83"/>
      <c r="AQ372" s="61"/>
      <c r="AR372" s="61"/>
      <c r="AS372" s="61"/>
      <c r="AT372" s="61"/>
      <c r="AU372" s="61"/>
      <c r="AV372" s="61"/>
      <c r="AW372" s="61"/>
      <c r="AX372" s="61"/>
      <c r="AY372" s="61"/>
      <c r="AZ372" s="61"/>
      <c r="BA372" s="61"/>
      <c r="BB372" s="61"/>
    </row>
    <row r="373" spans="1:54" s="84" customFormat="1">
      <c r="A373" s="81"/>
      <c r="B373" s="82"/>
      <c r="C373" s="83"/>
      <c r="D373" s="83"/>
      <c r="AQ373" s="61"/>
      <c r="AR373" s="61"/>
      <c r="AS373" s="61"/>
      <c r="AT373" s="61"/>
      <c r="AU373" s="61"/>
      <c r="AV373" s="61"/>
      <c r="AW373" s="61"/>
      <c r="AX373" s="61"/>
      <c r="AY373" s="61"/>
      <c r="AZ373" s="61"/>
      <c r="BA373" s="61"/>
      <c r="BB373" s="61"/>
    </row>
    <row r="374" spans="1:54" s="84" customFormat="1">
      <c r="A374" s="81"/>
      <c r="B374" s="82"/>
      <c r="C374" s="83"/>
      <c r="D374" s="83"/>
      <c r="AQ374" s="61"/>
      <c r="AR374" s="61"/>
      <c r="AS374" s="61"/>
      <c r="AT374" s="61"/>
      <c r="AU374" s="61"/>
      <c r="AV374" s="61"/>
      <c r="AW374" s="61"/>
      <c r="AX374" s="61"/>
      <c r="AY374" s="61"/>
      <c r="AZ374" s="61"/>
      <c r="BA374" s="61"/>
      <c r="BB374" s="61"/>
    </row>
    <row r="375" spans="1:54" s="84" customFormat="1">
      <c r="A375" s="81"/>
      <c r="B375" s="82"/>
      <c r="C375" s="83"/>
      <c r="D375" s="83"/>
      <c r="AQ375" s="61"/>
      <c r="AR375" s="61"/>
      <c r="AS375" s="61"/>
      <c r="AT375" s="61"/>
      <c r="AU375" s="61"/>
      <c r="AV375" s="61"/>
      <c r="AW375" s="61"/>
      <c r="AX375" s="61"/>
      <c r="AY375" s="61"/>
      <c r="AZ375" s="61"/>
      <c r="BA375" s="61"/>
      <c r="BB375" s="61"/>
    </row>
    <row r="376" spans="1:54" s="84" customFormat="1">
      <c r="A376" s="81"/>
      <c r="B376" s="82"/>
      <c r="C376" s="83"/>
      <c r="D376" s="83"/>
      <c r="AQ376" s="61"/>
      <c r="AR376" s="61"/>
      <c r="AS376" s="61"/>
      <c r="AT376" s="61"/>
      <c r="AU376" s="61"/>
      <c r="AV376" s="61"/>
      <c r="AW376" s="61"/>
      <c r="AX376" s="61"/>
      <c r="AY376" s="61"/>
      <c r="AZ376" s="61"/>
      <c r="BA376" s="61"/>
      <c r="BB376" s="61"/>
    </row>
    <row r="377" spans="1:54" s="84" customFormat="1">
      <c r="A377" s="81"/>
      <c r="B377" s="82"/>
      <c r="C377" s="83"/>
      <c r="D377" s="83"/>
      <c r="AQ377" s="61"/>
      <c r="AR377" s="61"/>
      <c r="AS377" s="61"/>
      <c r="AT377" s="61"/>
      <c r="AU377" s="61"/>
      <c r="AV377" s="61"/>
      <c r="AW377" s="61"/>
      <c r="AX377" s="61"/>
      <c r="AY377" s="61"/>
      <c r="AZ377" s="61"/>
      <c r="BA377" s="61"/>
      <c r="BB377" s="61"/>
    </row>
    <row r="378" spans="1:54" s="84" customFormat="1">
      <c r="A378" s="81"/>
      <c r="B378" s="82"/>
      <c r="C378" s="83"/>
      <c r="D378" s="83"/>
      <c r="AQ378" s="61"/>
      <c r="AR378" s="61"/>
      <c r="AS378" s="61"/>
      <c r="AT378" s="61"/>
      <c r="AU378" s="61"/>
      <c r="AV378" s="61"/>
      <c r="AW378" s="61"/>
      <c r="AX378" s="61"/>
      <c r="AY378" s="61"/>
      <c r="AZ378" s="61"/>
      <c r="BA378" s="61"/>
      <c r="BB378" s="61"/>
    </row>
    <row r="379" spans="1:54" s="84" customFormat="1">
      <c r="A379" s="81"/>
      <c r="B379" s="82"/>
      <c r="C379" s="83"/>
      <c r="D379" s="83"/>
      <c r="AQ379" s="61"/>
      <c r="AR379" s="61"/>
      <c r="AS379" s="61"/>
      <c r="AT379" s="61"/>
      <c r="AU379" s="61"/>
      <c r="AV379" s="61"/>
      <c r="AW379" s="61"/>
      <c r="AX379" s="61"/>
      <c r="AY379" s="61"/>
      <c r="AZ379" s="61"/>
      <c r="BA379" s="61"/>
      <c r="BB379" s="61"/>
    </row>
    <row r="380" spans="1:54" s="84" customFormat="1">
      <c r="A380" s="81"/>
      <c r="B380" s="82"/>
      <c r="C380" s="83"/>
      <c r="D380" s="83"/>
      <c r="AQ380" s="61"/>
      <c r="AR380" s="61"/>
      <c r="AS380" s="61"/>
      <c r="AT380" s="61"/>
      <c r="AU380" s="61"/>
      <c r="AV380" s="61"/>
      <c r="AW380" s="61"/>
      <c r="AX380" s="61"/>
      <c r="AY380" s="61"/>
      <c r="AZ380" s="61"/>
      <c r="BA380" s="61"/>
      <c r="BB380" s="61"/>
    </row>
    <row r="381" spans="1:54" s="84" customFormat="1">
      <c r="A381" s="81"/>
      <c r="B381" s="82"/>
      <c r="C381" s="83"/>
      <c r="D381" s="83"/>
      <c r="AQ381" s="61"/>
      <c r="AR381" s="61"/>
      <c r="AS381" s="61"/>
      <c r="AT381" s="61"/>
      <c r="AU381" s="61"/>
      <c r="AV381" s="61"/>
      <c r="AW381" s="61"/>
      <c r="AX381" s="61"/>
      <c r="AY381" s="61"/>
      <c r="AZ381" s="61"/>
      <c r="BA381" s="61"/>
      <c r="BB381" s="61"/>
    </row>
    <row r="382" spans="1:54" s="84" customFormat="1">
      <c r="A382" s="81"/>
      <c r="B382" s="82"/>
      <c r="C382" s="83"/>
      <c r="D382" s="83"/>
      <c r="AQ382" s="61"/>
      <c r="AR382" s="61"/>
      <c r="AS382" s="61"/>
      <c r="AT382" s="61"/>
      <c r="AU382" s="61"/>
      <c r="AV382" s="61"/>
      <c r="AW382" s="61"/>
      <c r="AX382" s="61"/>
      <c r="AY382" s="61"/>
      <c r="AZ382" s="61"/>
      <c r="BA382" s="61"/>
      <c r="BB382" s="61"/>
    </row>
    <row r="383" spans="1:54" s="84" customFormat="1">
      <c r="A383" s="81"/>
      <c r="B383" s="82"/>
      <c r="C383" s="83"/>
      <c r="D383" s="83"/>
      <c r="AQ383" s="61"/>
      <c r="AR383" s="61"/>
      <c r="AS383" s="61"/>
      <c r="AT383" s="61"/>
      <c r="AU383" s="61"/>
      <c r="AV383" s="61"/>
      <c r="AW383" s="61"/>
      <c r="AX383" s="61"/>
      <c r="AY383" s="61"/>
      <c r="AZ383" s="61"/>
      <c r="BA383" s="61"/>
      <c r="BB383" s="61"/>
    </row>
    <row r="384" spans="1:54" s="84" customFormat="1">
      <c r="A384" s="81"/>
      <c r="B384" s="82"/>
      <c r="C384" s="83"/>
      <c r="D384" s="83"/>
      <c r="AQ384" s="61"/>
      <c r="AR384" s="61"/>
      <c r="AS384" s="61"/>
      <c r="AT384" s="61"/>
      <c r="AU384" s="61"/>
      <c r="AV384" s="61"/>
      <c r="AW384" s="61"/>
      <c r="AX384" s="61"/>
      <c r="AY384" s="61"/>
      <c r="AZ384" s="61"/>
      <c r="BA384" s="61"/>
      <c r="BB384" s="61"/>
    </row>
    <row r="385" spans="1:54" s="84" customFormat="1">
      <c r="A385" s="81"/>
      <c r="B385" s="82"/>
      <c r="C385" s="83"/>
      <c r="D385" s="83"/>
      <c r="AQ385" s="61"/>
      <c r="AR385" s="61"/>
      <c r="AS385" s="61"/>
      <c r="AT385" s="61"/>
      <c r="AU385" s="61"/>
      <c r="AV385" s="61"/>
      <c r="AW385" s="61"/>
      <c r="AX385" s="61"/>
      <c r="AY385" s="61"/>
      <c r="AZ385" s="61"/>
      <c r="BA385" s="61"/>
      <c r="BB385" s="61"/>
    </row>
    <row r="386" spans="1:54" s="84" customFormat="1">
      <c r="A386" s="81"/>
      <c r="B386" s="82"/>
      <c r="C386" s="83"/>
      <c r="D386" s="83"/>
      <c r="AQ386" s="61"/>
      <c r="AR386" s="61"/>
      <c r="AS386" s="61"/>
      <c r="AT386" s="61"/>
      <c r="AU386" s="61"/>
      <c r="AV386" s="61"/>
      <c r="AW386" s="61"/>
      <c r="AX386" s="61"/>
      <c r="AY386" s="61"/>
      <c r="AZ386" s="61"/>
      <c r="BA386" s="61"/>
      <c r="BB386" s="61"/>
    </row>
    <row r="387" spans="1:54" s="84" customFormat="1">
      <c r="A387" s="81"/>
      <c r="B387" s="82"/>
      <c r="C387" s="83"/>
      <c r="D387" s="83"/>
      <c r="AQ387" s="61"/>
      <c r="AR387" s="61"/>
      <c r="AS387" s="61"/>
      <c r="AT387" s="61"/>
      <c r="AU387" s="61"/>
      <c r="AV387" s="61"/>
      <c r="AW387" s="61"/>
      <c r="AX387" s="61"/>
      <c r="AY387" s="61"/>
      <c r="AZ387" s="61"/>
      <c r="BA387" s="61"/>
      <c r="BB387" s="61"/>
    </row>
    <row r="388" spans="1:54" s="84" customFormat="1">
      <c r="A388" s="81"/>
      <c r="B388" s="82"/>
      <c r="C388" s="83"/>
      <c r="D388" s="83"/>
      <c r="AQ388" s="61"/>
      <c r="AR388" s="61"/>
      <c r="AS388" s="61"/>
      <c r="AT388" s="61"/>
      <c r="AU388" s="61"/>
      <c r="AV388" s="61"/>
      <c r="AW388" s="61"/>
      <c r="AX388" s="61"/>
      <c r="AY388" s="61"/>
      <c r="AZ388" s="61"/>
      <c r="BA388" s="61"/>
      <c r="BB388" s="61"/>
    </row>
    <row r="389" spans="1:54" s="84" customFormat="1">
      <c r="A389" s="81"/>
      <c r="B389" s="82"/>
      <c r="C389" s="83"/>
      <c r="D389" s="83"/>
      <c r="AQ389" s="61"/>
      <c r="AR389" s="61"/>
      <c r="AS389" s="61"/>
      <c r="AT389" s="61"/>
      <c r="AU389" s="61"/>
      <c r="AV389" s="61"/>
      <c r="AW389" s="61"/>
      <c r="AX389" s="61"/>
      <c r="AY389" s="61"/>
      <c r="AZ389" s="61"/>
      <c r="BA389" s="61"/>
      <c r="BB389" s="61"/>
    </row>
    <row r="390" spans="1:54" s="84" customFormat="1">
      <c r="A390" s="81"/>
      <c r="B390" s="82"/>
      <c r="C390" s="83"/>
      <c r="D390" s="83"/>
      <c r="AQ390" s="61"/>
      <c r="AR390" s="61"/>
      <c r="AS390" s="61"/>
      <c r="AT390" s="61"/>
      <c r="AU390" s="61"/>
      <c r="AV390" s="61"/>
      <c r="AW390" s="61"/>
      <c r="AX390" s="61"/>
      <c r="AY390" s="61"/>
      <c r="AZ390" s="61"/>
      <c r="BA390" s="61"/>
      <c r="BB390" s="61"/>
    </row>
    <row r="391" spans="1:54" s="84" customFormat="1">
      <c r="A391" s="81"/>
      <c r="B391" s="82"/>
      <c r="C391" s="83"/>
      <c r="D391" s="83"/>
      <c r="AQ391" s="61"/>
      <c r="AR391" s="61"/>
      <c r="AS391" s="61"/>
      <c r="AT391" s="61"/>
      <c r="AU391" s="61"/>
      <c r="AV391" s="61"/>
      <c r="AW391" s="61"/>
      <c r="AX391" s="61"/>
      <c r="AY391" s="61"/>
      <c r="AZ391" s="61"/>
      <c r="BA391" s="61"/>
      <c r="BB391" s="61"/>
    </row>
    <row r="392" spans="1:54" s="84" customFormat="1">
      <c r="A392" s="81"/>
      <c r="B392" s="82"/>
      <c r="C392" s="83"/>
      <c r="D392" s="83"/>
      <c r="AQ392" s="61"/>
      <c r="AR392" s="61"/>
      <c r="AS392" s="61"/>
      <c r="AT392" s="61"/>
      <c r="AU392" s="61"/>
      <c r="AV392" s="61"/>
      <c r="AW392" s="61"/>
      <c r="AX392" s="61"/>
      <c r="AY392" s="61"/>
      <c r="AZ392" s="61"/>
      <c r="BA392" s="61"/>
      <c r="BB392" s="61"/>
    </row>
    <row r="393" spans="1:54" s="84" customFormat="1">
      <c r="A393" s="81"/>
      <c r="B393" s="82"/>
      <c r="C393" s="83"/>
      <c r="D393" s="83"/>
      <c r="AQ393" s="61"/>
      <c r="AR393" s="61"/>
      <c r="AS393" s="61"/>
      <c r="AT393" s="61"/>
      <c r="AU393" s="61"/>
      <c r="AV393" s="61"/>
      <c r="AW393" s="61"/>
      <c r="AX393" s="61"/>
      <c r="AY393" s="61"/>
      <c r="AZ393" s="61"/>
      <c r="BA393" s="61"/>
      <c r="BB393" s="61"/>
    </row>
    <row r="394" spans="1:54" s="84" customFormat="1">
      <c r="A394" s="81"/>
      <c r="B394" s="82"/>
      <c r="C394" s="83"/>
      <c r="D394" s="83"/>
      <c r="AQ394" s="61"/>
      <c r="AR394" s="61"/>
      <c r="AS394" s="61"/>
      <c r="AT394" s="61"/>
      <c r="AU394" s="61"/>
      <c r="AV394" s="61"/>
      <c r="AW394" s="61"/>
      <c r="AX394" s="61"/>
      <c r="AY394" s="61"/>
      <c r="AZ394" s="61"/>
      <c r="BA394" s="61"/>
      <c r="BB394" s="61"/>
    </row>
    <row r="395" spans="1:54" s="84" customFormat="1">
      <c r="A395" s="81"/>
      <c r="B395" s="82"/>
      <c r="C395" s="83"/>
      <c r="D395" s="83"/>
      <c r="AQ395" s="61"/>
      <c r="AR395" s="61"/>
      <c r="AS395" s="61"/>
      <c r="AT395" s="61"/>
      <c r="AU395" s="61"/>
      <c r="AV395" s="61"/>
      <c r="AW395" s="61"/>
      <c r="AX395" s="61"/>
      <c r="AY395" s="61"/>
      <c r="AZ395" s="61"/>
      <c r="BA395" s="61"/>
      <c r="BB395" s="61"/>
    </row>
    <row r="396" spans="1:54" s="84" customFormat="1">
      <c r="A396" s="81"/>
      <c r="B396" s="82"/>
      <c r="C396" s="83"/>
      <c r="D396" s="83"/>
      <c r="AQ396" s="61"/>
      <c r="AR396" s="61"/>
      <c r="AS396" s="61"/>
      <c r="AT396" s="61"/>
      <c r="AU396" s="61"/>
      <c r="AV396" s="61"/>
      <c r="AW396" s="61"/>
      <c r="AX396" s="61"/>
      <c r="AY396" s="61"/>
      <c r="AZ396" s="61"/>
      <c r="BA396" s="61"/>
      <c r="BB396" s="61"/>
    </row>
    <row r="397" spans="1:54" s="84" customFormat="1">
      <c r="A397" s="81"/>
      <c r="B397" s="82"/>
      <c r="C397" s="83"/>
      <c r="D397" s="83"/>
      <c r="AQ397" s="61"/>
      <c r="AR397" s="61"/>
      <c r="AS397" s="61"/>
      <c r="AT397" s="61"/>
      <c r="AU397" s="61"/>
      <c r="AV397" s="61"/>
      <c r="AW397" s="61"/>
      <c r="AX397" s="61"/>
      <c r="AY397" s="61"/>
      <c r="AZ397" s="61"/>
      <c r="BA397" s="61"/>
      <c r="BB397" s="61"/>
    </row>
    <row r="398" spans="1:54" s="84" customFormat="1">
      <c r="A398" s="81"/>
      <c r="B398" s="82"/>
      <c r="C398" s="83"/>
      <c r="D398" s="83"/>
      <c r="AQ398" s="61"/>
      <c r="AR398" s="61"/>
      <c r="AS398" s="61"/>
      <c r="AT398" s="61"/>
      <c r="AU398" s="61"/>
      <c r="AV398" s="61"/>
      <c r="AW398" s="61"/>
      <c r="AX398" s="61"/>
      <c r="AY398" s="61"/>
      <c r="AZ398" s="61"/>
      <c r="BA398" s="61"/>
      <c r="BB398" s="61"/>
    </row>
    <row r="399" spans="1:54" s="84" customFormat="1">
      <c r="A399" s="81"/>
      <c r="B399" s="82"/>
      <c r="C399" s="83"/>
      <c r="D399" s="83"/>
      <c r="AQ399" s="61"/>
      <c r="AR399" s="61"/>
      <c r="AS399" s="61"/>
      <c r="AT399" s="61"/>
      <c r="AU399" s="61"/>
      <c r="AV399" s="61"/>
      <c r="AW399" s="61"/>
      <c r="AX399" s="61"/>
      <c r="AY399" s="61"/>
      <c r="AZ399" s="61"/>
      <c r="BA399" s="61"/>
      <c r="BB399" s="61"/>
    </row>
    <row r="400" spans="1:54" s="84" customFormat="1">
      <c r="A400" s="81"/>
      <c r="B400" s="82"/>
      <c r="C400" s="83"/>
      <c r="D400" s="83"/>
      <c r="AQ400" s="61"/>
      <c r="AR400" s="61"/>
      <c r="AS400" s="61"/>
      <c r="AT400" s="61"/>
      <c r="AU400" s="61"/>
      <c r="AV400" s="61"/>
      <c r="AW400" s="61"/>
      <c r="AX400" s="61"/>
      <c r="AY400" s="61"/>
      <c r="AZ400" s="61"/>
      <c r="BA400" s="61"/>
      <c r="BB400" s="61"/>
    </row>
    <row r="401" spans="1:54" s="84" customFormat="1">
      <c r="A401" s="81"/>
      <c r="B401" s="82"/>
      <c r="C401" s="83"/>
      <c r="D401" s="83"/>
      <c r="AQ401" s="61"/>
      <c r="AR401" s="61"/>
      <c r="AS401" s="61"/>
      <c r="AT401" s="61"/>
      <c r="AU401" s="61"/>
      <c r="AV401" s="61"/>
      <c r="AW401" s="61"/>
      <c r="AX401" s="61"/>
      <c r="AY401" s="61"/>
      <c r="AZ401" s="61"/>
      <c r="BA401" s="61"/>
      <c r="BB401" s="61"/>
    </row>
    <row r="402" spans="1:54" s="84" customFormat="1">
      <c r="A402" s="81"/>
      <c r="B402" s="82"/>
      <c r="C402" s="83"/>
      <c r="D402" s="83"/>
      <c r="AQ402" s="61"/>
      <c r="AR402" s="61"/>
      <c r="AS402" s="61"/>
      <c r="AT402" s="61"/>
      <c r="AU402" s="61"/>
      <c r="AV402" s="61"/>
      <c r="AW402" s="61"/>
      <c r="AX402" s="61"/>
      <c r="AY402" s="61"/>
      <c r="AZ402" s="61"/>
      <c r="BA402" s="61"/>
      <c r="BB402" s="61"/>
    </row>
    <row r="403" spans="1:54" s="84" customFormat="1">
      <c r="A403" s="81"/>
      <c r="B403" s="82"/>
      <c r="C403" s="83"/>
      <c r="D403" s="83"/>
      <c r="AQ403" s="61"/>
      <c r="AR403" s="61"/>
      <c r="AS403" s="61"/>
      <c r="AT403" s="61"/>
      <c r="AU403" s="61"/>
      <c r="AV403" s="61"/>
      <c r="AW403" s="61"/>
      <c r="AX403" s="61"/>
      <c r="AY403" s="61"/>
      <c r="AZ403" s="61"/>
      <c r="BA403" s="61"/>
      <c r="BB403" s="61"/>
    </row>
    <row r="404" spans="1:54" s="84" customFormat="1">
      <c r="A404" s="81"/>
      <c r="B404" s="82"/>
      <c r="C404" s="83"/>
      <c r="D404" s="83"/>
      <c r="AQ404" s="61"/>
      <c r="AR404" s="61"/>
      <c r="AS404" s="61"/>
      <c r="AT404" s="61"/>
      <c r="AU404" s="61"/>
      <c r="AV404" s="61"/>
      <c r="AW404" s="61"/>
      <c r="AX404" s="61"/>
      <c r="AY404" s="61"/>
      <c r="AZ404" s="61"/>
      <c r="BA404" s="61"/>
      <c r="BB404" s="61"/>
    </row>
    <row r="405" spans="1:54" s="84" customFormat="1">
      <c r="A405" s="81"/>
      <c r="B405" s="82"/>
      <c r="C405" s="83"/>
      <c r="D405" s="83"/>
      <c r="AQ405" s="61"/>
      <c r="AR405" s="61"/>
      <c r="AS405" s="61"/>
      <c r="AT405" s="61"/>
      <c r="AU405" s="61"/>
      <c r="AV405" s="61"/>
      <c r="AW405" s="61"/>
      <c r="AX405" s="61"/>
      <c r="AY405" s="61"/>
      <c r="AZ405" s="61"/>
      <c r="BA405" s="61"/>
      <c r="BB405" s="61"/>
    </row>
  </sheetData>
  <mergeCells count="54">
    <mergeCell ref="B44:AP44"/>
    <mergeCell ref="B45:AP45"/>
    <mergeCell ref="B46:AP46"/>
    <mergeCell ref="B69:W69"/>
    <mergeCell ref="P10:S10"/>
    <mergeCell ref="U8:U11"/>
    <mergeCell ref="V8:AA8"/>
    <mergeCell ref="V10:V11"/>
    <mergeCell ref="W10:Z10"/>
    <mergeCell ref="V9:Z9"/>
    <mergeCell ref="A1:O1"/>
    <mergeCell ref="A2:O2"/>
    <mergeCell ref="G10:G11"/>
    <mergeCell ref="H10:K10"/>
    <mergeCell ref="O10:O11"/>
    <mergeCell ref="N8:N11"/>
    <mergeCell ref="O8:T8"/>
    <mergeCell ref="L9:L11"/>
    <mergeCell ref="O9:S9"/>
    <mergeCell ref="T9:T11"/>
    <mergeCell ref="M7:M11"/>
    <mergeCell ref="N7:T7"/>
    <mergeCell ref="F7:L7"/>
    <mergeCell ref="G9:K9"/>
    <mergeCell ref="F8:F11"/>
    <mergeCell ref="G8:L8"/>
    <mergeCell ref="AQ7:AQ9"/>
    <mergeCell ref="AB8:AB11"/>
    <mergeCell ref="AC8:AH8"/>
    <mergeCell ref="AI8:AI11"/>
    <mergeCell ref="AJ8:AO8"/>
    <mergeCell ref="AJ9:AN9"/>
    <mergeCell ref="AO9:AO11"/>
    <mergeCell ref="AC10:AC11"/>
    <mergeCell ref="AD10:AG10"/>
    <mergeCell ref="AJ10:AJ11"/>
    <mergeCell ref="AP6:AP11"/>
    <mergeCell ref="AB7:AH7"/>
    <mergeCell ref="AI7:AO7"/>
    <mergeCell ref="AK10:AN10"/>
    <mergeCell ref="AH9:AH11"/>
    <mergeCell ref="U7:AA7"/>
    <mergeCell ref="AA9:AA11"/>
    <mergeCell ref="AC9:AG9"/>
    <mergeCell ref="A3:AP3"/>
    <mergeCell ref="A4:AP4"/>
    <mergeCell ref="A5:AP5"/>
    <mergeCell ref="A6:A11"/>
    <mergeCell ref="B6:B11"/>
    <mergeCell ref="C6:C11"/>
    <mergeCell ref="D6:D11"/>
    <mergeCell ref="E6:E11"/>
    <mergeCell ref="F6:AA6"/>
    <mergeCell ref="AB6:AO6"/>
  </mergeCells>
  <printOptions horizontalCentered="1"/>
  <pageMargins left="0.25" right="0.25" top="0.75" bottom="0.75" header="0.3" footer="0.3"/>
  <pageSetup paperSize="8" scale="50" fitToHeight="0" orientation="landscape" r:id="rId1"/>
  <headerFooter>
    <oddFooter>&amp;R&amp;14&amp;P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01"/>
  <sheetViews>
    <sheetView zoomScale="75" zoomScaleNormal="70" zoomScaleSheetLayoutView="75" workbookViewId="0">
      <selection sqref="A1:AC1"/>
    </sheetView>
  </sheetViews>
  <sheetFormatPr defaultColWidth="9.125" defaultRowHeight="18.75"/>
  <cols>
    <col min="1" max="1" width="6" style="112" customWidth="1"/>
    <col min="2" max="2" width="31.25" style="82" customWidth="1"/>
    <col min="3" max="3" width="10" style="83" customWidth="1"/>
    <col min="4" max="4" width="10.125" style="83" customWidth="1"/>
    <col min="5" max="5" width="9.375" style="83" customWidth="1"/>
    <col min="6" max="6" width="12" style="83" customWidth="1"/>
    <col min="7" max="7" width="11.75" style="84" customWidth="1"/>
    <col min="8" max="8" width="17.375" style="84" customWidth="1"/>
    <col min="9" max="9" width="12.375" style="84" customWidth="1"/>
    <col min="10" max="10" width="15.125" style="84" customWidth="1"/>
    <col min="11" max="11" width="12.375" style="84" customWidth="1"/>
    <col min="12" max="12" width="15.125" style="84" customWidth="1"/>
    <col min="13" max="13" width="12" style="84" customWidth="1"/>
    <col min="14" max="14" width="15.125" style="84" customWidth="1"/>
    <col min="15" max="15" width="12.25" style="84" customWidth="1"/>
    <col min="16" max="16" width="15.125" style="84" customWidth="1"/>
    <col min="17" max="17" width="12" style="84" customWidth="1"/>
    <col min="18" max="18" width="15.125" style="84" customWidth="1"/>
    <col min="19" max="19" width="10.375" style="84" customWidth="1"/>
    <col min="20" max="16384" width="9.125" style="61"/>
  </cols>
  <sheetData>
    <row r="1" spans="1:21" s="114" customFormat="1" ht="32.25" customHeight="1">
      <c r="A1" s="839" t="s">
        <v>138</v>
      </c>
      <c r="B1" s="839"/>
      <c r="C1" s="839"/>
      <c r="D1" s="839"/>
      <c r="E1" s="839"/>
      <c r="F1" s="839"/>
      <c r="G1" s="839"/>
      <c r="H1" s="839"/>
      <c r="I1" s="839"/>
      <c r="J1" s="839"/>
      <c r="L1" s="4"/>
      <c r="M1" s="4"/>
      <c r="N1" s="4"/>
      <c r="O1" s="865" t="s">
        <v>0</v>
      </c>
      <c r="P1" s="865"/>
      <c r="Q1" s="865"/>
      <c r="R1" s="865"/>
      <c r="S1" s="865"/>
    </row>
    <row r="2" spans="1:21" s="114" customFormat="1" ht="32.25" customHeight="1">
      <c r="A2" s="866" t="s">
        <v>1</v>
      </c>
      <c r="B2" s="866"/>
      <c r="C2" s="866"/>
      <c r="D2" s="866"/>
      <c r="E2" s="866"/>
      <c r="F2" s="866"/>
      <c r="G2" s="866"/>
      <c r="H2" s="866"/>
      <c r="I2" s="866"/>
      <c r="J2" s="866"/>
      <c r="L2" s="7"/>
      <c r="M2" s="7"/>
      <c r="N2" s="7"/>
      <c r="O2" s="867" t="s">
        <v>2</v>
      </c>
      <c r="P2" s="867"/>
      <c r="Q2" s="867"/>
      <c r="R2" s="867"/>
      <c r="S2" s="867"/>
    </row>
    <row r="3" spans="1:21" s="114" customFormat="1" ht="32.25" customHeight="1">
      <c r="A3" s="939" t="s">
        <v>139</v>
      </c>
      <c r="B3" s="939"/>
      <c r="C3" s="939"/>
      <c r="D3" s="939"/>
      <c r="E3" s="939"/>
      <c r="F3" s="939"/>
      <c r="G3" s="939"/>
      <c r="H3" s="939"/>
      <c r="I3" s="939"/>
      <c r="J3" s="939"/>
      <c r="K3" s="939"/>
      <c r="L3" s="939"/>
      <c r="M3" s="939"/>
      <c r="N3" s="939"/>
      <c r="O3" s="939"/>
      <c r="P3" s="939"/>
      <c r="Q3" s="939"/>
      <c r="R3" s="939"/>
      <c r="S3" s="939"/>
    </row>
    <row r="4" spans="1:21" s="115" customFormat="1" ht="53.65" customHeight="1">
      <c r="A4" s="936" t="s">
        <v>140</v>
      </c>
      <c r="B4" s="936"/>
      <c r="C4" s="936"/>
      <c r="D4" s="936"/>
      <c r="E4" s="936"/>
      <c r="F4" s="936"/>
      <c r="G4" s="936"/>
      <c r="H4" s="936"/>
      <c r="I4" s="936"/>
      <c r="J4" s="936"/>
      <c r="K4" s="936"/>
      <c r="L4" s="936"/>
      <c r="M4" s="936"/>
      <c r="N4" s="936"/>
      <c r="O4" s="936"/>
      <c r="P4" s="936"/>
      <c r="Q4" s="936"/>
      <c r="R4" s="936"/>
      <c r="S4" s="936"/>
    </row>
    <row r="5" spans="1:21" s="116" customFormat="1" ht="33" customHeight="1">
      <c r="A5" s="937" t="s">
        <v>4</v>
      </c>
      <c r="B5" s="937"/>
      <c r="C5" s="937"/>
      <c r="D5" s="937"/>
      <c r="E5" s="937"/>
      <c r="F5" s="937"/>
      <c r="G5" s="937"/>
      <c r="H5" s="937"/>
      <c r="I5" s="937"/>
      <c r="J5" s="937"/>
      <c r="K5" s="937"/>
      <c r="L5" s="937"/>
      <c r="M5" s="937"/>
      <c r="N5" s="937"/>
      <c r="O5" s="937"/>
      <c r="P5" s="937"/>
      <c r="Q5" s="937"/>
      <c r="R5" s="937"/>
      <c r="S5" s="937"/>
    </row>
    <row r="6" spans="1:21" s="117" customFormat="1" ht="29.65" customHeight="1">
      <c r="A6" s="938" t="s">
        <v>5</v>
      </c>
      <c r="B6" s="918" t="s">
        <v>86</v>
      </c>
      <c r="C6" s="918" t="s">
        <v>87</v>
      </c>
      <c r="D6" s="918" t="s">
        <v>88</v>
      </c>
      <c r="E6" s="918" t="s">
        <v>89</v>
      </c>
      <c r="F6" s="916" t="s">
        <v>118</v>
      </c>
      <c r="G6" s="916"/>
      <c r="H6" s="916"/>
      <c r="I6" s="928" t="s">
        <v>7</v>
      </c>
      <c r="J6" s="928"/>
      <c r="K6" s="928"/>
      <c r="L6" s="928"/>
      <c r="M6" s="928"/>
      <c r="N6" s="928"/>
      <c r="O6" s="928" t="s">
        <v>8</v>
      </c>
      <c r="P6" s="928"/>
      <c r="Q6" s="928"/>
      <c r="R6" s="928"/>
      <c r="S6" s="918" t="s">
        <v>9</v>
      </c>
    </row>
    <row r="7" spans="1:21" s="49" customFormat="1" ht="75" customHeight="1">
      <c r="A7" s="938"/>
      <c r="B7" s="918"/>
      <c r="C7" s="918"/>
      <c r="D7" s="918"/>
      <c r="E7" s="918"/>
      <c r="F7" s="916"/>
      <c r="G7" s="916"/>
      <c r="H7" s="916"/>
      <c r="I7" s="918" t="s">
        <v>120</v>
      </c>
      <c r="J7" s="918"/>
      <c r="K7" s="918" t="s">
        <v>141</v>
      </c>
      <c r="L7" s="918"/>
      <c r="M7" s="918" t="s">
        <v>34</v>
      </c>
      <c r="N7" s="918"/>
      <c r="O7" s="918" t="s">
        <v>142</v>
      </c>
      <c r="P7" s="918"/>
      <c r="Q7" s="918" t="s">
        <v>36</v>
      </c>
      <c r="R7" s="918"/>
      <c r="S7" s="918"/>
    </row>
    <row r="8" spans="1:21" s="49" customFormat="1" ht="39" customHeight="1">
      <c r="A8" s="938"/>
      <c r="B8" s="918"/>
      <c r="C8" s="918"/>
      <c r="D8" s="918"/>
      <c r="E8" s="918"/>
      <c r="F8" s="916" t="s">
        <v>143</v>
      </c>
      <c r="G8" s="916" t="s">
        <v>92</v>
      </c>
      <c r="H8" s="916"/>
      <c r="I8" s="916" t="s">
        <v>93</v>
      </c>
      <c r="J8" s="916" t="s">
        <v>144</v>
      </c>
      <c r="K8" s="916" t="s">
        <v>93</v>
      </c>
      <c r="L8" s="916" t="s">
        <v>144</v>
      </c>
      <c r="M8" s="916" t="s">
        <v>93</v>
      </c>
      <c r="N8" s="916" t="s">
        <v>144</v>
      </c>
      <c r="O8" s="916" t="s">
        <v>93</v>
      </c>
      <c r="P8" s="916" t="s">
        <v>144</v>
      </c>
      <c r="Q8" s="916" t="s">
        <v>93</v>
      </c>
      <c r="R8" s="916" t="s">
        <v>144</v>
      </c>
      <c r="S8" s="918"/>
    </row>
    <row r="9" spans="1:21" s="49" customFormat="1" ht="41.25" customHeight="1">
      <c r="A9" s="938"/>
      <c r="B9" s="918"/>
      <c r="C9" s="918"/>
      <c r="D9" s="918"/>
      <c r="E9" s="918"/>
      <c r="F9" s="916"/>
      <c r="G9" s="916" t="s">
        <v>93</v>
      </c>
      <c r="H9" s="916" t="s">
        <v>144</v>
      </c>
      <c r="I9" s="916"/>
      <c r="J9" s="916"/>
      <c r="K9" s="916"/>
      <c r="L9" s="916"/>
      <c r="M9" s="916"/>
      <c r="N9" s="916"/>
      <c r="O9" s="916"/>
      <c r="P9" s="916"/>
      <c r="Q9" s="916"/>
      <c r="R9" s="916"/>
      <c r="S9" s="918"/>
    </row>
    <row r="10" spans="1:21" s="49" customFormat="1" ht="74.25" customHeight="1">
      <c r="A10" s="938"/>
      <c r="B10" s="918"/>
      <c r="C10" s="918"/>
      <c r="D10" s="918"/>
      <c r="E10" s="918"/>
      <c r="F10" s="916"/>
      <c r="G10" s="940"/>
      <c r="H10" s="916"/>
      <c r="I10" s="916"/>
      <c r="J10" s="916"/>
      <c r="K10" s="916"/>
      <c r="L10" s="916"/>
      <c r="M10" s="916"/>
      <c r="N10" s="916"/>
      <c r="O10" s="916"/>
      <c r="P10" s="916"/>
      <c r="Q10" s="916"/>
      <c r="R10" s="916"/>
      <c r="S10" s="918"/>
    </row>
    <row r="11" spans="1:21" s="51" customFormat="1" ht="30.75" customHeight="1">
      <c r="A11" s="118">
        <v>1</v>
      </c>
      <c r="B11" s="50">
        <v>2</v>
      </c>
      <c r="C11" s="118">
        <v>3</v>
      </c>
      <c r="D11" s="50">
        <v>4</v>
      </c>
      <c r="E11" s="118">
        <v>5</v>
      </c>
      <c r="F11" s="50">
        <v>6</v>
      </c>
      <c r="G11" s="118">
        <v>7</v>
      </c>
      <c r="H11" s="50">
        <v>8</v>
      </c>
      <c r="I11" s="118">
        <v>9</v>
      </c>
      <c r="J11" s="50">
        <v>10</v>
      </c>
      <c r="K11" s="118">
        <v>11</v>
      </c>
      <c r="L11" s="50">
        <v>12</v>
      </c>
      <c r="M11" s="118">
        <v>13</v>
      </c>
      <c r="N11" s="50">
        <v>14</v>
      </c>
      <c r="O11" s="118">
        <v>15</v>
      </c>
      <c r="P11" s="50">
        <v>16</v>
      </c>
      <c r="Q11" s="118">
        <v>17</v>
      </c>
      <c r="R11" s="50">
        <v>18</v>
      </c>
      <c r="S11" s="118">
        <v>19</v>
      </c>
    </row>
    <row r="12" spans="1:21" s="51" customFormat="1" ht="36" customHeight="1">
      <c r="A12" s="119"/>
      <c r="B12" s="52" t="s">
        <v>17</v>
      </c>
      <c r="C12" s="50"/>
      <c r="D12" s="50"/>
      <c r="E12" s="50"/>
      <c r="F12" s="50"/>
      <c r="G12" s="50"/>
      <c r="H12" s="50"/>
      <c r="I12" s="50"/>
      <c r="J12" s="50"/>
      <c r="K12" s="50"/>
      <c r="L12" s="50"/>
      <c r="M12" s="50"/>
      <c r="N12" s="50"/>
      <c r="O12" s="50"/>
      <c r="P12" s="50"/>
      <c r="Q12" s="50"/>
      <c r="R12" s="50"/>
      <c r="S12" s="50"/>
    </row>
    <row r="13" spans="1:21" ht="57" customHeight="1">
      <c r="A13" s="53" t="s">
        <v>95</v>
      </c>
      <c r="B13" s="54" t="s">
        <v>145</v>
      </c>
      <c r="C13" s="59"/>
      <c r="D13" s="59"/>
      <c r="E13" s="59"/>
      <c r="F13" s="59"/>
      <c r="G13" s="60"/>
      <c r="H13" s="60"/>
      <c r="I13" s="60"/>
      <c r="J13" s="60"/>
      <c r="K13" s="60"/>
      <c r="L13" s="60"/>
      <c r="M13" s="60"/>
      <c r="N13" s="60"/>
      <c r="O13" s="60"/>
      <c r="P13" s="60"/>
      <c r="Q13" s="60"/>
      <c r="R13" s="60"/>
      <c r="S13" s="60"/>
    </row>
    <row r="14" spans="1:21" ht="70.150000000000006" customHeight="1">
      <c r="A14" s="53" t="s">
        <v>46</v>
      </c>
      <c r="B14" s="58" t="s">
        <v>131</v>
      </c>
      <c r="C14" s="59"/>
      <c r="D14" s="59"/>
      <c r="E14" s="59"/>
      <c r="F14" s="59"/>
      <c r="G14" s="60"/>
      <c r="H14" s="60"/>
      <c r="I14" s="60"/>
      <c r="J14" s="60"/>
      <c r="K14" s="60"/>
      <c r="L14" s="60"/>
      <c r="M14" s="60"/>
      <c r="N14" s="60"/>
      <c r="O14" s="60"/>
      <c r="P14" s="60"/>
      <c r="Q14" s="60"/>
      <c r="R14" s="60"/>
      <c r="S14" s="60"/>
      <c r="T14" s="60"/>
      <c r="U14" s="60"/>
    </row>
    <row r="15" spans="1:21" s="66" customFormat="1" ht="73.900000000000006" customHeight="1">
      <c r="A15" s="62" t="s">
        <v>96</v>
      </c>
      <c r="B15" s="63" t="s">
        <v>316</v>
      </c>
      <c r="C15" s="64"/>
      <c r="D15" s="64"/>
      <c r="E15" s="64"/>
      <c r="F15" s="64"/>
      <c r="G15" s="65"/>
      <c r="H15" s="65"/>
      <c r="I15" s="65"/>
      <c r="J15" s="65"/>
      <c r="K15" s="65"/>
      <c r="L15" s="65"/>
      <c r="M15" s="65"/>
      <c r="N15" s="65"/>
      <c r="O15" s="65"/>
      <c r="P15" s="65"/>
      <c r="Q15" s="65"/>
      <c r="R15" s="65"/>
      <c r="S15" s="65"/>
      <c r="T15" s="65"/>
      <c r="U15" s="65"/>
    </row>
    <row r="16" spans="1:21" ht="24.4" customHeight="1">
      <c r="A16" s="72" t="s">
        <v>97</v>
      </c>
      <c r="B16" s="73" t="s">
        <v>98</v>
      </c>
      <c r="C16" s="59"/>
      <c r="D16" s="59"/>
      <c r="E16" s="59"/>
      <c r="F16" s="59"/>
      <c r="G16" s="60"/>
      <c r="H16" s="60"/>
      <c r="I16" s="60"/>
      <c r="J16" s="60"/>
      <c r="K16" s="60"/>
      <c r="L16" s="60"/>
      <c r="M16" s="60"/>
      <c r="N16" s="60"/>
      <c r="O16" s="60"/>
      <c r="P16" s="60"/>
      <c r="Q16" s="60"/>
      <c r="R16" s="60"/>
      <c r="S16" s="60"/>
      <c r="T16" s="60"/>
      <c r="U16" s="60"/>
    </row>
    <row r="17" spans="1:21" ht="24.4" customHeight="1">
      <c r="A17" s="72" t="s">
        <v>99</v>
      </c>
      <c r="B17" s="100" t="s">
        <v>100</v>
      </c>
      <c r="C17" s="59"/>
      <c r="D17" s="59"/>
      <c r="E17" s="59"/>
      <c r="F17" s="59"/>
      <c r="G17" s="60"/>
      <c r="H17" s="60"/>
      <c r="I17" s="60"/>
      <c r="J17" s="60"/>
      <c r="K17" s="60"/>
      <c r="L17" s="60"/>
      <c r="M17" s="60"/>
      <c r="N17" s="60"/>
      <c r="O17" s="60"/>
      <c r="P17" s="60"/>
      <c r="Q17" s="60"/>
      <c r="R17" s="60"/>
      <c r="S17" s="60"/>
      <c r="T17" s="60"/>
      <c r="U17" s="60"/>
    </row>
    <row r="18" spans="1:21" s="66" customFormat="1" ht="67.150000000000006" customHeight="1">
      <c r="A18" s="62" t="s">
        <v>101</v>
      </c>
      <c r="B18" s="63" t="s">
        <v>317</v>
      </c>
      <c r="C18" s="64"/>
      <c r="D18" s="64"/>
      <c r="E18" s="64"/>
      <c r="F18" s="64"/>
      <c r="G18" s="65"/>
      <c r="H18" s="65"/>
      <c r="I18" s="65"/>
      <c r="J18" s="65"/>
      <c r="K18" s="65"/>
      <c r="L18" s="65"/>
      <c r="M18" s="65"/>
      <c r="N18" s="65"/>
      <c r="O18" s="65"/>
      <c r="P18" s="65"/>
      <c r="Q18" s="65"/>
      <c r="R18" s="65"/>
      <c r="S18" s="65"/>
      <c r="T18" s="65"/>
      <c r="U18" s="65"/>
    </row>
    <row r="19" spans="1:21" s="57" customFormat="1" ht="52.15" customHeight="1">
      <c r="A19" s="72"/>
      <c r="B19" s="73" t="s">
        <v>102</v>
      </c>
      <c r="C19" s="55"/>
      <c r="D19" s="55"/>
      <c r="E19" s="55"/>
      <c r="F19" s="55"/>
      <c r="G19" s="56"/>
      <c r="H19" s="56"/>
      <c r="I19" s="56"/>
      <c r="J19" s="56"/>
      <c r="K19" s="56"/>
      <c r="L19" s="56"/>
      <c r="M19" s="56"/>
      <c r="N19" s="56"/>
      <c r="O19" s="56"/>
      <c r="P19" s="56"/>
      <c r="Q19" s="56"/>
      <c r="R19" s="56"/>
      <c r="S19" s="56"/>
      <c r="T19" s="56"/>
      <c r="U19" s="56"/>
    </row>
    <row r="20" spans="1:21" s="76" customFormat="1" ht="60" customHeight="1">
      <c r="A20" s="62" t="s">
        <v>103</v>
      </c>
      <c r="B20" s="63" t="s">
        <v>318</v>
      </c>
      <c r="C20" s="74"/>
      <c r="D20" s="74"/>
      <c r="E20" s="74"/>
      <c r="F20" s="74"/>
      <c r="G20" s="75"/>
      <c r="H20" s="75"/>
      <c r="I20" s="75"/>
      <c r="J20" s="75"/>
      <c r="K20" s="75"/>
      <c r="L20" s="75"/>
      <c r="M20" s="75"/>
      <c r="N20" s="75"/>
      <c r="O20" s="75"/>
      <c r="P20" s="75"/>
      <c r="Q20" s="75"/>
      <c r="R20" s="75"/>
      <c r="S20" s="75"/>
      <c r="T20" s="75"/>
      <c r="U20" s="75"/>
    </row>
    <row r="21" spans="1:21" s="76" customFormat="1" ht="84" customHeight="1">
      <c r="A21" s="62"/>
      <c r="B21" s="77" t="s">
        <v>319</v>
      </c>
      <c r="C21" s="74"/>
      <c r="D21" s="74"/>
      <c r="E21" s="74"/>
      <c r="F21" s="74"/>
      <c r="G21" s="75"/>
      <c r="H21" s="75"/>
      <c r="I21" s="75"/>
      <c r="J21" s="75"/>
      <c r="K21" s="75"/>
      <c r="L21" s="75"/>
      <c r="M21" s="75"/>
      <c r="N21" s="75"/>
      <c r="O21" s="75"/>
      <c r="P21" s="75"/>
      <c r="Q21" s="75"/>
      <c r="R21" s="75"/>
      <c r="S21" s="75"/>
      <c r="T21" s="75"/>
      <c r="U21" s="75"/>
    </row>
    <row r="22" spans="1:21" s="76" customFormat="1" ht="58.9" customHeight="1">
      <c r="A22" s="62"/>
      <c r="B22" s="73" t="s">
        <v>102</v>
      </c>
      <c r="C22" s="74"/>
      <c r="D22" s="74"/>
      <c r="E22" s="74"/>
      <c r="F22" s="74"/>
      <c r="G22" s="75"/>
      <c r="H22" s="75"/>
      <c r="I22" s="75"/>
      <c r="J22" s="75"/>
      <c r="K22" s="75"/>
      <c r="L22" s="75"/>
      <c r="M22" s="75"/>
      <c r="N22" s="75"/>
      <c r="O22" s="75"/>
      <c r="P22" s="75"/>
      <c r="Q22" s="75"/>
      <c r="R22" s="75"/>
      <c r="S22" s="75"/>
      <c r="T22" s="75"/>
      <c r="U22" s="75"/>
    </row>
    <row r="23" spans="1:21" s="66" customFormat="1" ht="52.9" customHeight="1">
      <c r="A23" s="62"/>
      <c r="B23" s="77" t="s">
        <v>321</v>
      </c>
      <c r="C23" s="64"/>
      <c r="D23" s="64"/>
      <c r="E23" s="64"/>
      <c r="F23" s="64"/>
      <c r="G23" s="65"/>
      <c r="H23" s="65"/>
      <c r="I23" s="65"/>
      <c r="J23" s="65"/>
      <c r="K23" s="65"/>
      <c r="L23" s="65"/>
      <c r="M23" s="65"/>
      <c r="N23" s="65"/>
      <c r="O23" s="65"/>
      <c r="P23" s="65"/>
      <c r="Q23" s="65"/>
      <c r="R23" s="65"/>
      <c r="S23" s="65"/>
      <c r="T23" s="65"/>
      <c r="U23" s="65"/>
    </row>
    <row r="24" spans="1:21" s="57" customFormat="1" ht="54" customHeight="1">
      <c r="A24" s="72"/>
      <c r="B24" s="73" t="s">
        <v>102</v>
      </c>
      <c r="C24" s="55"/>
      <c r="D24" s="55"/>
      <c r="E24" s="55"/>
      <c r="F24" s="55"/>
      <c r="G24" s="56"/>
      <c r="H24" s="56"/>
      <c r="I24" s="56"/>
      <c r="J24" s="56"/>
      <c r="K24" s="56"/>
      <c r="L24" s="56"/>
      <c r="M24" s="56"/>
      <c r="N24" s="56"/>
      <c r="O24" s="56"/>
      <c r="P24" s="56"/>
      <c r="Q24" s="56"/>
      <c r="R24" s="56"/>
      <c r="S24" s="56"/>
      <c r="T24" s="56"/>
      <c r="U24" s="56"/>
    </row>
    <row r="25" spans="1:21" s="76" customFormat="1" ht="63" customHeight="1">
      <c r="A25" s="62" t="s">
        <v>104</v>
      </c>
      <c r="B25" s="63" t="s">
        <v>105</v>
      </c>
      <c r="C25" s="74"/>
      <c r="D25" s="74"/>
      <c r="E25" s="74"/>
      <c r="F25" s="74"/>
      <c r="G25" s="75"/>
      <c r="H25" s="75"/>
      <c r="I25" s="75"/>
      <c r="J25" s="75"/>
      <c r="K25" s="75"/>
      <c r="L25" s="75"/>
      <c r="M25" s="75"/>
      <c r="N25" s="75"/>
      <c r="O25" s="75"/>
      <c r="P25" s="75"/>
      <c r="Q25" s="75"/>
      <c r="R25" s="75"/>
      <c r="S25" s="75"/>
      <c r="T25" s="75"/>
      <c r="U25" s="75"/>
    </row>
    <row r="26" spans="1:21" s="76" customFormat="1" ht="61.15" customHeight="1">
      <c r="A26" s="62"/>
      <c r="B26" s="77" t="s">
        <v>106</v>
      </c>
      <c r="C26" s="74"/>
      <c r="D26" s="74"/>
      <c r="E26" s="74"/>
      <c r="F26" s="74"/>
      <c r="G26" s="75"/>
      <c r="H26" s="75"/>
      <c r="I26" s="75"/>
      <c r="J26" s="75"/>
      <c r="K26" s="75"/>
      <c r="L26" s="75"/>
      <c r="M26" s="75"/>
      <c r="N26" s="75"/>
      <c r="O26" s="75"/>
      <c r="P26" s="75"/>
      <c r="Q26" s="75"/>
      <c r="R26" s="75"/>
      <c r="S26" s="75"/>
      <c r="T26" s="75"/>
      <c r="U26" s="75"/>
    </row>
    <row r="27" spans="1:21" s="57" customFormat="1" ht="60" customHeight="1">
      <c r="A27" s="72"/>
      <c r="B27" s="73" t="s">
        <v>102</v>
      </c>
      <c r="C27" s="55"/>
      <c r="D27" s="55"/>
      <c r="E27" s="55"/>
      <c r="F27" s="55"/>
      <c r="G27" s="56"/>
      <c r="H27" s="56"/>
      <c r="I27" s="56"/>
      <c r="J27" s="56"/>
      <c r="K27" s="56"/>
      <c r="L27" s="56"/>
      <c r="M27" s="56"/>
      <c r="N27" s="56"/>
      <c r="O27" s="56"/>
      <c r="P27" s="56"/>
      <c r="Q27" s="56"/>
      <c r="R27" s="56"/>
      <c r="S27" s="56"/>
      <c r="T27" s="56"/>
      <c r="U27" s="56"/>
    </row>
    <row r="28" spans="1:21" s="76" customFormat="1" ht="55.9" customHeight="1">
      <c r="A28" s="62"/>
      <c r="B28" s="77" t="s">
        <v>108</v>
      </c>
      <c r="C28" s="74"/>
      <c r="D28" s="74"/>
      <c r="E28" s="74"/>
      <c r="F28" s="74"/>
      <c r="G28" s="75"/>
      <c r="H28" s="75"/>
      <c r="I28" s="75"/>
      <c r="J28" s="75"/>
      <c r="K28" s="75"/>
      <c r="L28" s="75"/>
      <c r="M28" s="75"/>
      <c r="N28" s="75"/>
      <c r="O28" s="75"/>
      <c r="P28" s="75"/>
      <c r="Q28" s="75"/>
      <c r="R28" s="75"/>
      <c r="S28" s="75"/>
      <c r="T28" s="75"/>
      <c r="U28" s="75"/>
    </row>
    <row r="29" spans="1:21" s="57" customFormat="1" ht="54" customHeight="1">
      <c r="A29" s="72"/>
      <c r="B29" s="73" t="s">
        <v>102</v>
      </c>
      <c r="C29" s="55"/>
      <c r="D29" s="55"/>
      <c r="E29" s="55"/>
      <c r="F29" s="55"/>
      <c r="G29" s="56"/>
      <c r="H29" s="56"/>
      <c r="I29" s="56"/>
      <c r="J29" s="56"/>
      <c r="K29" s="56"/>
      <c r="L29" s="56"/>
      <c r="M29" s="56"/>
      <c r="N29" s="56"/>
      <c r="O29" s="56"/>
      <c r="P29" s="56"/>
      <c r="Q29" s="56"/>
      <c r="R29" s="56"/>
      <c r="S29" s="56"/>
      <c r="T29" s="56"/>
      <c r="U29" s="56"/>
    </row>
    <row r="30" spans="1:21" s="57" customFormat="1" ht="48" customHeight="1">
      <c r="A30" s="53" t="s">
        <v>48</v>
      </c>
      <c r="B30" s="58" t="s">
        <v>323</v>
      </c>
      <c r="C30" s="55"/>
      <c r="D30" s="55"/>
      <c r="E30" s="55"/>
      <c r="F30" s="55"/>
      <c r="G30" s="56"/>
      <c r="H30" s="56"/>
      <c r="I30" s="56"/>
      <c r="J30" s="56"/>
      <c r="K30" s="56"/>
      <c r="L30" s="56"/>
      <c r="M30" s="56"/>
      <c r="N30" s="56"/>
      <c r="O30" s="56"/>
      <c r="P30" s="56"/>
      <c r="Q30" s="56"/>
      <c r="R30" s="56"/>
      <c r="S30" s="56"/>
      <c r="T30" s="56"/>
      <c r="U30" s="56"/>
    </row>
    <row r="31" spans="1:21" s="66" customFormat="1" ht="63.4" customHeight="1">
      <c r="A31" s="62" t="s">
        <v>96</v>
      </c>
      <c r="B31" s="63" t="s">
        <v>109</v>
      </c>
      <c r="C31" s="64"/>
      <c r="D31" s="64"/>
      <c r="E31" s="64"/>
      <c r="F31" s="64"/>
      <c r="G31" s="65"/>
      <c r="H31" s="65"/>
      <c r="I31" s="65"/>
      <c r="J31" s="65"/>
      <c r="K31" s="65"/>
      <c r="L31" s="65"/>
      <c r="M31" s="65"/>
      <c r="N31" s="65"/>
      <c r="O31" s="65"/>
      <c r="P31" s="65"/>
      <c r="Q31" s="65"/>
      <c r="R31" s="65"/>
      <c r="S31" s="65"/>
      <c r="T31" s="65"/>
      <c r="U31" s="65"/>
    </row>
    <row r="32" spans="1:21" ht="54" customHeight="1">
      <c r="A32" s="72"/>
      <c r="B32" s="73" t="s">
        <v>102</v>
      </c>
      <c r="C32" s="59"/>
      <c r="D32" s="59"/>
      <c r="E32" s="59"/>
      <c r="F32" s="59"/>
      <c r="G32" s="60"/>
      <c r="H32" s="60"/>
      <c r="I32" s="60"/>
      <c r="J32" s="60"/>
      <c r="K32" s="60"/>
      <c r="L32" s="60"/>
      <c r="M32" s="60"/>
      <c r="N32" s="60"/>
      <c r="O32" s="60"/>
      <c r="P32" s="60"/>
      <c r="Q32" s="60"/>
      <c r="R32" s="60"/>
      <c r="S32" s="60"/>
      <c r="T32" s="60"/>
      <c r="U32" s="60"/>
    </row>
    <row r="33" spans="1:21" s="76" customFormat="1" ht="48.4" customHeight="1">
      <c r="A33" s="62" t="s">
        <v>101</v>
      </c>
      <c r="B33" s="63" t="s">
        <v>318</v>
      </c>
      <c r="C33" s="74"/>
      <c r="D33" s="74"/>
      <c r="E33" s="74"/>
      <c r="F33" s="74"/>
      <c r="G33" s="75"/>
      <c r="H33" s="75"/>
      <c r="I33" s="75"/>
      <c r="J33" s="75"/>
      <c r="K33" s="75"/>
      <c r="L33" s="75"/>
      <c r="M33" s="75"/>
      <c r="N33" s="75"/>
      <c r="O33" s="75"/>
      <c r="P33" s="75"/>
      <c r="Q33" s="75"/>
      <c r="R33" s="75"/>
      <c r="S33" s="75"/>
      <c r="T33" s="75"/>
      <c r="U33" s="75"/>
    </row>
    <row r="34" spans="1:21" s="76" customFormat="1" ht="78" customHeight="1">
      <c r="A34" s="62"/>
      <c r="B34" s="77" t="s">
        <v>319</v>
      </c>
      <c r="C34" s="74"/>
      <c r="D34" s="74"/>
      <c r="E34" s="74"/>
      <c r="F34" s="74"/>
      <c r="G34" s="75"/>
      <c r="H34" s="75"/>
      <c r="I34" s="75"/>
      <c r="J34" s="75"/>
      <c r="K34" s="75"/>
      <c r="L34" s="75"/>
      <c r="M34" s="75"/>
      <c r="N34" s="75"/>
      <c r="O34" s="75"/>
      <c r="P34" s="75"/>
      <c r="Q34" s="75"/>
      <c r="R34" s="75"/>
      <c r="S34" s="75"/>
      <c r="T34" s="75"/>
      <c r="U34" s="75"/>
    </row>
    <row r="35" spans="1:21" s="76" customFormat="1" ht="49.15" customHeight="1">
      <c r="A35" s="62"/>
      <c r="B35" s="73" t="s">
        <v>102</v>
      </c>
      <c r="C35" s="74"/>
      <c r="D35" s="74"/>
      <c r="E35" s="74"/>
      <c r="F35" s="74"/>
      <c r="G35" s="75"/>
      <c r="H35" s="75"/>
      <c r="I35" s="75"/>
      <c r="J35" s="75"/>
      <c r="K35" s="75"/>
      <c r="L35" s="75"/>
      <c r="M35" s="75"/>
      <c r="N35" s="75"/>
      <c r="O35" s="75"/>
      <c r="P35" s="75"/>
      <c r="Q35" s="75"/>
      <c r="R35" s="75"/>
      <c r="S35" s="75"/>
      <c r="T35" s="75"/>
      <c r="U35" s="75"/>
    </row>
    <row r="36" spans="1:21" s="66" customFormat="1" ht="49.15" customHeight="1">
      <c r="A36" s="62"/>
      <c r="B36" s="77" t="s">
        <v>321</v>
      </c>
      <c r="C36" s="64"/>
      <c r="D36" s="64"/>
      <c r="E36" s="64"/>
      <c r="F36" s="64"/>
      <c r="G36" s="65"/>
      <c r="H36" s="65"/>
      <c r="I36" s="65"/>
      <c r="J36" s="65"/>
      <c r="K36" s="65"/>
      <c r="L36" s="65"/>
      <c r="M36" s="65"/>
      <c r="N36" s="65"/>
      <c r="O36" s="65"/>
      <c r="P36" s="65"/>
      <c r="Q36" s="65"/>
      <c r="R36" s="65"/>
      <c r="S36" s="65"/>
      <c r="T36" s="65"/>
      <c r="U36" s="65"/>
    </row>
    <row r="37" spans="1:21" s="57" customFormat="1" ht="49.9" customHeight="1">
      <c r="A37" s="72"/>
      <c r="B37" s="73" t="s">
        <v>102</v>
      </c>
      <c r="C37" s="55"/>
      <c r="D37" s="55"/>
      <c r="E37" s="55"/>
      <c r="F37" s="55"/>
      <c r="G37" s="56"/>
      <c r="H37" s="56"/>
      <c r="I37" s="56"/>
      <c r="J37" s="56"/>
      <c r="K37" s="56"/>
      <c r="L37" s="56"/>
      <c r="M37" s="56"/>
      <c r="N37" s="56"/>
      <c r="O37" s="56"/>
      <c r="P37" s="56"/>
      <c r="Q37" s="56"/>
      <c r="R37" s="56"/>
      <c r="S37" s="56"/>
      <c r="T37" s="56"/>
      <c r="U37" s="56"/>
    </row>
    <row r="38" spans="1:21" s="66" customFormat="1" ht="82.9" customHeight="1">
      <c r="A38" s="62"/>
      <c r="B38" s="77" t="s">
        <v>146</v>
      </c>
      <c r="C38" s="64"/>
      <c r="D38" s="64"/>
      <c r="E38" s="64"/>
      <c r="F38" s="64"/>
      <c r="G38" s="65"/>
      <c r="H38" s="65"/>
      <c r="I38" s="65"/>
      <c r="J38" s="65"/>
      <c r="K38" s="65"/>
      <c r="L38" s="65"/>
      <c r="M38" s="65"/>
      <c r="N38" s="65"/>
      <c r="O38" s="65"/>
      <c r="P38" s="65"/>
      <c r="Q38" s="65"/>
      <c r="R38" s="65"/>
      <c r="S38" s="65"/>
      <c r="T38" s="65"/>
      <c r="U38" s="65"/>
    </row>
    <row r="39" spans="1:21" s="76" customFormat="1" ht="67.150000000000006" customHeight="1">
      <c r="A39" s="78"/>
      <c r="B39" s="79" t="s">
        <v>111</v>
      </c>
      <c r="C39" s="74"/>
      <c r="D39" s="74"/>
      <c r="E39" s="74"/>
      <c r="F39" s="74"/>
      <c r="G39" s="75"/>
      <c r="H39" s="75"/>
      <c r="I39" s="75"/>
      <c r="J39" s="75"/>
      <c r="K39" s="75"/>
      <c r="L39" s="75"/>
      <c r="M39" s="75"/>
      <c r="N39" s="75"/>
      <c r="O39" s="75"/>
      <c r="P39" s="75"/>
      <c r="Q39" s="75"/>
      <c r="R39" s="75"/>
      <c r="S39" s="75"/>
      <c r="T39" s="75"/>
      <c r="U39" s="75"/>
    </row>
    <row r="40" spans="1:21" ht="42.4" customHeight="1">
      <c r="A40" s="72"/>
      <c r="B40" s="73" t="s">
        <v>102</v>
      </c>
      <c r="C40" s="59"/>
      <c r="D40" s="59"/>
      <c r="E40" s="59"/>
      <c r="F40" s="59"/>
      <c r="G40" s="60"/>
      <c r="H40" s="60"/>
      <c r="I40" s="60"/>
      <c r="J40" s="60"/>
      <c r="K40" s="60"/>
      <c r="L40" s="60"/>
      <c r="M40" s="60"/>
      <c r="N40" s="60"/>
      <c r="O40" s="60"/>
      <c r="P40" s="60"/>
      <c r="Q40" s="60"/>
      <c r="R40" s="60"/>
      <c r="S40" s="60"/>
      <c r="T40" s="60"/>
      <c r="U40" s="60"/>
    </row>
    <row r="41" spans="1:21" s="76" customFormat="1" ht="46.9" customHeight="1">
      <c r="A41" s="78"/>
      <c r="B41" s="79" t="s">
        <v>112</v>
      </c>
      <c r="C41" s="74"/>
      <c r="D41" s="74"/>
      <c r="E41" s="74"/>
      <c r="F41" s="74"/>
      <c r="G41" s="75"/>
      <c r="H41" s="75"/>
      <c r="I41" s="75"/>
      <c r="J41" s="75"/>
      <c r="K41" s="75"/>
      <c r="L41" s="75"/>
      <c r="M41" s="75"/>
      <c r="N41" s="75"/>
      <c r="O41" s="75"/>
      <c r="P41" s="75"/>
      <c r="Q41" s="75"/>
      <c r="R41" s="75"/>
      <c r="S41" s="75"/>
      <c r="T41" s="75"/>
      <c r="U41" s="75"/>
    </row>
    <row r="42" spans="1:21" ht="51" customHeight="1">
      <c r="A42" s="72"/>
      <c r="B42" s="73" t="s">
        <v>102</v>
      </c>
      <c r="C42" s="59"/>
      <c r="D42" s="59"/>
      <c r="E42" s="59"/>
      <c r="F42" s="59"/>
      <c r="G42" s="60"/>
      <c r="H42" s="60"/>
      <c r="I42" s="60"/>
      <c r="J42" s="60"/>
      <c r="K42" s="60"/>
      <c r="L42" s="60"/>
      <c r="M42" s="60"/>
      <c r="N42" s="60"/>
      <c r="O42" s="60"/>
      <c r="P42" s="60"/>
      <c r="Q42" s="60"/>
      <c r="R42" s="60"/>
      <c r="S42" s="60"/>
      <c r="T42" s="60"/>
      <c r="U42" s="60"/>
    </row>
    <row r="43" spans="1:21" ht="46.9" customHeight="1">
      <c r="A43" s="53" t="s">
        <v>50</v>
      </c>
      <c r="B43" s="58" t="s">
        <v>324</v>
      </c>
      <c r="C43" s="59"/>
      <c r="D43" s="59"/>
      <c r="E43" s="59"/>
      <c r="F43" s="59"/>
      <c r="G43" s="60"/>
      <c r="H43" s="60"/>
      <c r="I43" s="60"/>
      <c r="J43" s="60"/>
      <c r="K43" s="60"/>
      <c r="L43" s="60"/>
      <c r="M43" s="60"/>
      <c r="N43" s="60"/>
      <c r="O43" s="60"/>
      <c r="P43" s="60"/>
      <c r="Q43" s="60"/>
      <c r="R43" s="60"/>
      <c r="S43" s="60"/>
      <c r="T43" s="60"/>
      <c r="U43" s="60"/>
    </row>
    <row r="44" spans="1:21" s="76" customFormat="1" ht="63.4" customHeight="1">
      <c r="A44" s="62"/>
      <c r="B44" s="77" t="s">
        <v>147</v>
      </c>
      <c r="C44" s="74"/>
      <c r="D44" s="74"/>
      <c r="E44" s="74"/>
      <c r="F44" s="74"/>
      <c r="G44" s="75"/>
      <c r="H44" s="75"/>
      <c r="I44" s="75"/>
      <c r="J44" s="75"/>
      <c r="K44" s="75"/>
      <c r="L44" s="75"/>
      <c r="M44" s="75"/>
      <c r="N44" s="75"/>
      <c r="O44" s="75"/>
      <c r="P44" s="75"/>
      <c r="Q44" s="75"/>
      <c r="R44" s="75"/>
      <c r="S44" s="75"/>
      <c r="T44" s="75"/>
      <c r="U44" s="75"/>
    </row>
    <row r="45" spans="1:21" s="66" customFormat="1" ht="46.9" customHeight="1">
      <c r="A45" s="62"/>
      <c r="B45" s="73" t="s">
        <v>102</v>
      </c>
      <c r="C45" s="64"/>
      <c r="D45" s="64"/>
      <c r="E45" s="64"/>
      <c r="F45" s="64"/>
      <c r="G45" s="65"/>
      <c r="H45" s="65"/>
      <c r="I45" s="65"/>
      <c r="J45" s="65"/>
      <c r="K45" s="65"/>
      <c r="L45" s="65"/>
      <c r="M45" s="65"/>
      <c r="N45" s="65"/>
      <c r="O45" s="65"/>
      <c r="P45" s="65"/>
      <c r="Q45" s="65"/>
      <c r="R45" s="65"/>
      <c r="S45" s="65"/>
      <c r="T45" s="65"/>
      <c r="U45" s="65"/>
    </row>
    <row r="46" spans="1:21" s="76" customFormat="1" ht="46.15" customHeight="1">
      <c r="A46" s="62"/>
      <c r="B46" s="77" t="s">
        <v>321</v>
      </c>
      <c r="C46" s="74"/>
      <c r="D46" s="74"/>
      <c r="E46" s="74"/>
      <c r="F46" s="74"/>
      <c r="G46" s="75"/>
      <c r="H46" s="75"/>
      <c r="I46" s="75"/>
      <c r="J46" s="75"/>
      <c r="K46" s="75"/>
      <c r="L46" s="75"/>
      <c r="M46" s="75"/>
      <c r="N46" s="75"/>
      <c r="O46" s="75"/>
      <c r="P46" s="75"/>
      <c r="Q46" s="75"/>
      <c r="R46" s="75"/>
      <c r="S46" s="75"/>
      <c r="T46" s="75"/>
      <c r="U46" s="75"/>
    </row>
    <row r="47" spans="1:21" s="66" customFormat="1" ht="45" customHeight="1">
      <c r="A47" s="62"/>
      <c r="B47" s="73" t="s">
        <v>102</v>
      </c>
      <c r="C47" s="64"/>
      <c r="D47" s="64"/>
      <c r="E47" s="64"/>
      <c r="F47" s="64"/>
      <c r="G47" s="65"/>
      <c r="H47" s="65"/>
      <c r="I47" s="65"/>
      <c r="J47" s="65"/>
      <c r="K47" s="65"/>
      <c r="L47" s="65"/>
      <c r="M47" s="65"/>
      <c r="N47" s="65"/>
      <c r="O47" s="65"/>
      <c r="P47" s="65"/>
      <c r="Q47" s="65"/>
      <c r="R47" s="65"/>
      <c r="S47" s="65"/>
      <c r="T47" s="65"/>
      <c r="U47" s="65"/>
    </row>
    <row r="48" spans="1:21" ht="51.4" customHeight="1">
      <c r="A48" s="53" t="s">
        <v>113</v>
      </c>
      <c r="B48" s="54" t="s">
        <v>145</v>
      </c>
      <c r="C48" s="59"/>
      <c r="D48" s="59"/>
      <c r="E48" s="59"/>
      <c r="F48" s="59"/>
      <c r="G48" s="60"/>
      <c r="H48" s="60"/>
      <c r="I48" s="60"/>
      <c r="J48" s="60"/>
      <c r="K48" s="60"/>
      <c r="L48" s="60"/>
      <c r="M48" s="60"/>
      <c r="N48" s="60"/>
      <c r="O48" s="60"/>
      <c r="P48" s="60"/>
      <c r="Q48" s="60"/>
      <c r="R48" s="60"/>
      <c r="S48" s="60"/>
    </row>
    <row r="49" spans="1:19" ht="41.65" customHeight="1">
      <c r="A49" s="72"/>
      <c r="B49" s="73" t="s">
        <v>114</v>
      </c>
      <c r="C49" s="59"/>
      <c r="D49" s="59"/>
      <c r="E49" s="59"/>
      <c r="F49" s="59"/>
      <c r="G49" s="60"/>
      <c r="H49" s="60"/>
      <c r="I49" s="60"/>
      <c r="J49" s="60"/>
      <c r="K49" s="60"/>
      <c r="L49" s="60"/>
      <c r="M49" s="60"/>
      <c r="N49" s="60"/>
      <c r="O49" s="60"/>
      <c r="P49" s="60"/>
      <c r="Q49" s="60"/>
      <c r="R49" s="60"/>
      <c r="S49" s="60"/>
    </row>
    <row r="50" spans="1:19" ht="9.4" customHeight="1">
      <c r="A50" s="72"/>
      <c r="B50" s="58"/>
      <c r="C50" s="59"/>
      <c r="D50" s="59"/>
      <c r="E50" s="59"/>
      <c r="F50" s="59"/>
      <c r="G50" s="60"/>
      <c r="H50" s="60"/>
      <c r="I50" s="60"/>
      <c r="J50" s="60"/>
      <c r="K50" s="60"/>
      <c r="L50" s="60"/>
      <c r="M50" s="60"/>
      <c r="N50" s="60"/>
      <c r="O50" s="60"/>
      <c r="P50" s="60"/>
      <c r="Q50" s="60"/>
      <c r="R50" s="60"/>
      <c r="S50" s="60"/>
    </row>
    <row r="51" spans="1:19" s="76" customFormat="1" ht="38.65" customHeight="1">
      <c r="A51" s="120"/>
      <c r="B51" s="941" t="s">
        <v>148</v>
      </c>
      <c r="C51" s="941"/>
      <c r="D51" s="941"/>
      <c r="E51" s="941"/>
      <c r="F51" s="941"/>
      <c r="G51" s="941"/>
      <c r="H51" s="941"/>
      <c r="I51" s="941"/>
      <c r="J51" s="941"/>
      <c r="K51" s="941"/>
      <c r="L51" s="941"/>
      <c r="M51" s="941"/>
      <c r="N51" s="941"/>
      <c r="O51" s="941"/>
      <c r="P51" s="941"/>
      <c r="Q51" s="941"/>
      <c r="R51" s="941"/>
      <c r="S51" s="941"/>
    </row>
    <row r="52" spans="1:19" ht="0.75" hidden="1" customHeight="1">
      <c r="A52" s="121"/>
      <c r="B52" s="122"/>
      <c r="C52" s="123"/>
      <c r="D52" s="123"/>
      <c r="E52" s="123"/>
      <c r="F52" s="123"/>
      <c r="G52" s="124"/>
      <c r="H52" s="124"/>
      <c r="I52" s="124"/>
      <c r="J52" s="124"/>
      <c r="K52" s="124"/>
      <c r="L52" s="124"/>
      <c r="M52" s="124"/>
      <c r="N52" s="124"/>
      <c r="O52" s="124"/>
      <c r="P52" s="124"/>
      <c r="Q52" s="124"/>
      <c r="R52" s="124"/>
      <c r="S52" s="124"/>
    </row>
    <row r="53" spans="1:19" ht="0.75" hidden="1" customHeight="1">
      <c r="A53" s="109"/>
      <c r="B53" s="107"/>
      <c r="C53" s="94"/>
      <c r="D53" s="94"/>
      <c r="E53" s="94"/>
      <c r="F53" s="94"/>
      <c r="G53" s="108"/>
      <c r="H53" s="108"/>
      <c r="I53" s="108"/>
      <c r="J53" s="108"/>
      <c r="K53" s="108"/>
      <c r="L53" s="108"/>
      <c r="M53" s="108"/>
      <c r="N53" s="108"/>
      <c r="O53" s="108"/>
      <c r="P53" s="108"/>
      <c r="Q53" s="108"/>
      <c r="R53" s="108"/>
      <c r="S53" s="108"/>
    </row>
    <row r="54" spans="1:19" ht="0.75" hidden="1" customHeight="1">
      <c r="A54" s="109"/>
      <c r="B54" s="107"/>
      <c r="C54" s="94"/>
      <c r="D54" s="94"/>
      <c r="E54" s="94"/>
      <c r="F54" s="94"/>
      <c r="G54" s="108"/>
      <c r="H54" s="108"/>
      <c r="I54" s="108"/>
      <c r="J54" s="108"/>
      <c r="K54" s="108"/>
      <c r="L54" s="108"/>
      <c r="M54" s="108"/>
      <c r="N54" s="108"/>
      <c r="O54" s="108"/>
      <c r="P54" s="108"/>
      <c r="Q54" s="108"/>
      <c r="R54" s="108"/>
      <c r="S54" s="108"/>
    </row>
    <row r="55" spans="1:19" ht="0.75" hidden="1" customHeight="1">
      <c r="A55" s="109"/>
      <c r="B55" s="107"/>
      <c r="C55" s="94"/>
      <c r="D55" s="94"/>
      <c r="E55" s="94"/>
      <c r="F55" s="94"/>
      <c r="G55" s="108"/>
      <c r="H55" s="108"/>
      <c r="I55" s="108"/>
      <c r="J55" s="108"/>
      <c r="K55" s="108"/>
      <c r="L55" s="108"/>
      <c r="M55" s="108"/>
      <c r="N55" s="108"/>
      <c r="O55" s="108"/>
      <c r="P55" s="108"/>
      <c r="Q55" s="108"/>
      <c r="R55" s="108"/>
      <c r="S55" s="108"/>
    </row>
    <row r="56" spans="1:19" ht="0.75" hidden="1" customHeight="1">
      <c r="A56" s="109"/>
      <c r="B56" s="107"/>
      <c r="C56" s="94"/>
      <c r="D56" s="94"/>
      <c r="E56" s="94"/>
      <c r="F56" s="94"/>
      <c r="G56" s="108"/>
      <c r="H56" s="108"/>
      <c r="I56" s="108"/>
      <c r="J56" s="108"/>
      <c r="K56" s="108"/>
      <c r="L56" s="108"/>
      <c r="M56" s="108"/>
      <c r="N56" s="108"/>
      <c r="O56" s="108"/>
      <c r="P56" s="108"/>
      <c r="Q56" s="108"/>
      <c r="R56" s="108"/>
      <c r="S56" s="108"/>
    </row>
    <row r="57" spans="1:19" ht="0.75" hidden="1" customHeight="1">
      <c r="A57" s="109"/>
      <c r="B57" s="107"/>
      <c r="C57" s="94"/>
      <c r="D57" s="94"/>
      <c r="E57" s="94"/>
      <c r="F57" s="94"/>
      <c r="G57" s="108"/>
      <c r="H57" s="108"/>
      <c r="I57" s="108"/>
      <c r="J57" s="108"/>
      <c r="K57" s="108"/>
      <c r="L57" s="108"/>
      <c r="M57" s="108"/>
      <c r="N57" s="108"/>
      <c r="O57" s="108"/>
      <c r="P57" s="108"/>
      <c r="Q57" s="108"/>
      <c r="R57" s="108"/>
      <c r="S57" s="108"/>
    </row>
    <row r="58" spans="1:19" ht="0.75" hidden="1" customHeight="1">
      <c r="A58" s="109"/>
      <c r="B58" s="107"/>
      <c r="C58" s="94"/>
      <c r="D58" s="94"/>
      <c r="E58" s="94"/>
      <c r="F58" s="94"/>
      <c r="G58" s="108"/>
      <c r="H58" s="108"/>
      <c r="I58" s="108"/>
      <c r="J58" s="108"/>
      <c r="K58" s="108"/>
      <c r="L58" s="108"/>
      <c r="M58" s="108"/>
      <c r="N58" s="108"/>
      <c r="O58" s="108"/>
      <c r="P58" s="108"/>
      <c r="Q58" s="108"/>
      <c r="R58" s="108"/>
      <c r="S58" s="108"/>
    </row>
    <row r="59" spans="1:19" ht="0.75" hidden="1" customHeight="1">
      <c r="A59" s="109"/>
      <c r="B59" s="107"/>
      <c r="C59" s="94"/>
      <c r="D59" s="94"/>
      <c r="E59" s="94"/>
      <c r="F59" s="94"/>
      <c r="G59" s="108"/>
      <c r="H59" s="108"/>
      <c r="I59" s="108"/>
      <c r="J59" s="108"/>
      <c r="K59" s="108"/>
      <c r="L59" s="108"/>
      <c r="M59" s="108"/>
      <c r="N59" s="108"/>
      <c r="O59" s="108"/>
      <c r="P59" s="108"/>
      <c r="Q59" s="108"/>
      <c r="R59" s="108"/>
      <c r="S59" s="108"/>
    </row>
    <row r="60" spans="1:19" ht="0.75" hidden="1" customHeight="1">
      <c r="A60" s="109"/>
      <c r="B60" s="107"/>
      <c r="C60" s="94"/>
      <c r="D60" s="94"/>
      <c r="E60" s="94"/>
      <c r="F60" s="94"/>
      <c r="G60" s="108"/>
      <c r="H60" s="108"/>
      <c r="I60" s="108"/>
      <c r="J60" s="108"/>
      <c r="K60" s="108"/>
      <c r="L60" s="108"/>
      <c r="M60" s="108"/>
      <c r="N60" s="108"/>
      <c r="O60" s="108"/>
      <c r="P60" s="108"/>
      <c r="Q60" s="108"/>
      <c r="R60" s="108"/>
      <c r="S60" s="108"/>
    </row>
    <row r="61" spans="1:19" ht="0.75" hidden="1" customHeight="1">
      <c r="A61" s="109"/>
      <c r="B61" s="107"/>
      <c r="C61" s="94"/>
      <c r="D61" s="94"/>
      <c r="E61" s="94"/>
      <c r="F61" s="94"/>
      <c r="G61" s="108"/>
      <c r="H61" s="108"/>
      <c r="I61" s="108"/>
      <c r="J61" s="108"/>
      <c r="K61" s="108"/>
      <c r="L61" s="108"/>
      <c r="M61" s="108"/>
      <c r="N61" s="108"/>
      <c r="O61" s="108"/>
      <c r="P61" s="108"/>
      <c r="Q61" s="108"/>
      <c r="R61" s="108"/>
      <c r="S61" s="108"/>
    </row>
    <row r="62" spans="1:19" ht="0.75" hidden="1" customHeight="1">
      <c r="A62" s="109"/>
      <c r="B62" s="107"/>
      <c r="C62" s="94"/>
      <c r="D62" s="94"/>
      <c r="E62" s="94"/>
      <c r="F62" s="94"/>
      <c r="G62" s="108"/>
      <c r="H62" s="108"/>
      <c r="I62" s="108"/>
      <c r="J62" s="108"/>
      <c r="K62" s="108"/>
      <c r="L62" s="108"/>
      <c r="M62" s="108"/>
      <c r="N62" s="108"/>
      <c r="O62" s="108"/>
      <c r="P62" s="108"/>
      <c r="Q62" s="108"/>
      <c r="R62" s="108"/>
      <c r="S62" s="108"/>
    </row>
    <row r="63" spans="1:19" ht="0.75" hidden="1" customHeight="1">
      <c r="A63" s="109"/>
      <c r="B63" s="107"/>
      <c r="C63" s="94"/>
      <c r="D63" s="94"/>
      <c r="E63" s="94"/>
      <c r="F63" s="94"/>
      <c r="G63" s="108"/>
      <c r="H63" s="108"/>
      <c r="I63" s="108"/>
      <c r="J63" s="108"/>
      <c r="K63" s="108"/>
      <c r="L63" s="108"/>
      <c r="M63" s="108"/>
      <c r="N63" s="108"/>
      <c r="O63" s="108"/>
      <c r="P63" s="108"/>
      <c r="Q63" s="108"/>
      <c r="R63" s="108"/>
      <c r="S63" s="108"/>
    </row>
    <row r="64" spans="1:19" ht="7.15" customHeight="1">
      <c r="A64" s="109"/>
      <c r="B64" s="107"/>
      <c r="C64" s="94"/>
      <c r="D64" s="94"/>
      <c r="E64" s="94"/>
      <c r="F64" s="94"/>
      <c r="G64" s="108"/>
      <c r="H64" s="108"/>
      <c r="I64" s="108"/>
      <c r="J64" s="108"/>
      <c r="K64" s="108"/>
      <c r="L64" s="108"/>
      <c r="M64" s="108"/>
      <c r="N64" s="108"/>
      <c r="O64" s="108"/>
      <c r="P64" s="108"/>
      <c r="Q64" s="108"/>
      <c r="R64" s="108"/>
      <c r="S64" s="108"/>
    </row>
    <row r="65" spans="1:19" ht="33" hidden="1" customHeight="1">
      <c r="A65" s="109"/>
      <c r="B65" s="125" t="s">
        <v>149</v>
      </c>
      <c r="C65" s="94"/>
      <c r="D65" s="94"/>
      <c r="E65" s="94"/>
      <c r="F65" s="94"/>
      <c r="G65" s="108"/>
      <c r="H65" s="108"/>
      <c r="I65" s="108"/>
      <c r="J65" s="108"/>
      <c r="K65" s="108"/>
      <c r="L65" s="108"/>
      <c r="M65" s="108"/>
      <c r="N65" s="108"/>
      <c r="O65" s="108"/>
      <c r="P65" s="108"/>
      <c r="Q65" s="108"/>
      <c r="R65" s="108"/>
      <c r="S65" s="108"/>
    </row>
    <row r="66" spans="1:19" ht="31.5" customHeight="1">
      <c r="B66" s="935"/>
      <c r="C66" s="935"/>
      <c r="D66" s="935"/>
      <c r="E66" s="935"/>
      <c r="F66" s="935"/>
      <c r="G66" s="935"/>
      <c r="H66" s="935"/>
      <c r="I66" s="935"/>
      <c r="J66" s="935"/>
      <c r="K66" s="113"/>
      <c r="L66" s="113"/>
      <c r="M66" s="113"/>
      <c r="N66" s="113"/>
      <c r="O66" s="113"/>
      <c r="P66" s="113"/>
      <c r="Q66" s="113"/>
      <c r="R66" s="113"/>
    </row>
    <row r="67" spans="1:19" ht="19.899999999999999" customHeight="1"/>
    <row r="68" spans="1:19" ht="19.899999999999999" customHeight="1">
      <c r="S68" s="61"/>
    </row>
    <row r="69" spans="1:19" ht="19.899999999999999" customHeight="1">
      <c r="S69" s="61"/>
    </row>
    <row r="70" spans="1:19" ht="19.899999999999999" customHeight="1">
      <c r="A70" s="111"/>
      <c r="B70" s="61"/>
      <c r="C70" s="61"/>
      <c r="D70" s="61"/>
      <c r="E70" s="61"/>
      <c r="F70" s="61"/>
      <c r="G70" s="61"/>
      <c r="H70" s="61"/>
      <c r="I70" s="61"/>
      <c r="J70" s="61"/>
      <c r="K70" s="61"/>
      <c r="L70" s="61"/>
      <c r="M70" s="61"/>
      <c r="N70" s="61"/>
      <c r="O70" s="61"/>
      <c r="P70" s="61"/>
      <c r="Q70" s="61"/>
      <c r="R70" s="61"/>
      <c r="S70" s="61"/>
    </row>
    <row r="71" spans="1:19" ht="19.899999999999999" customHeight="1">
      <c r="A71" s="111"/>
      <c r="B71" s="61"/>
      <c r="C71" s="61"/>
      <c r="D71" s="61"/>
      <c r="E71" s="61"/>
      <c r="F71" s="61"/>
      <c r="G71" s="61"/>
      <c r="H71" s="61"/>
      <c r="I71" s="61"/>
      <c r="J71" s="61"/>
      <c r="K71" s="61"/>
      <c r="L71" s="61"/>
      <c r="M71" s="61"/>
      <c r="N71" s="61"/>
      <c r="O71" s="61"/>
      <c r="P71" s="61"/>
      <c r="Q71" s="61"/>
      <c r="R71" s="61"/>
      <c r="S71" s="61"/>
    </row>
    <row r="72" spans="1:19" ht="19.899999999999999" customHeight="1">
      <c r="A72" s="111"/>
      <c r="B72" s="61"/>
      <c r="C72" s="61"/>
      <c r="D72" s="61"/>
      <c r="E72" s="61"/>
      <c r="F72" s="61"/>
      <c r="G72" s="61"/>
      <c r="H72" s="61"/>
      <c r="I72" s="61"/>
      <c r="J72" s="61"/>
      <c r="K72" s="61"/>
      <c r="L72" s="61"/>
      <c r="M72" s="61"/>
      <c r="N72" s="61"/>
      <c r="O72" s="61"/>
      <c r="P72" s="61"/>
      <c r="Q72" s="61"/>
      <c r="R72" s="61"/>
      <c r="S72" s="61"/>
    </row>
    <row r="73" spans="1:19" ht="19.899999999999999" customHeight="1">
      <c r="A73" s="111"/>
      <c r="B73" s="61"/>
      <c r="C73" s="61"/>
      <c r="D73" s="61"/>
      <c r="E73" s="61"/>
      <c r="F73" s="61"/>
      <c r="G73" s="61"/>
      <c r="H73" s="61"/>
      <c r="I73" s="61"/>
      <c r="J73" s="61"/>
      <c r="K73" s="61"/>
      <c r="L73" s="61"/>
      <c r="M73" s="61"/>
      <c r="N73" s="61"/>
      <c r="O73" s="61"/>
      <c r="P73" s="61"/>
      <c r="Q73" s="61"/>
      <c r="R73" s="61"/>
      <c r="S73" s="61"/>
    </row>
    <row r="74" spans="1:19" ht="19.899999999999999" customHeight="1">
      <c r="A74" s="111"/>
      <c r="B74" s="61"/>
      <c r="C74" s="61"/>
      <c r="D74" s="61"/>
      <c r="E74" s="61"/>
      <c r="F74" s="61"/>
      <c r="G74" s="61"/>
      <c r="H74" s="61"/>
      <c r="I74" s="61"/>
      <c r="J74" s="61"/>
      <c r="K74" s="61"/>
      <c r="L74" s="61"/>
      <c r="M74" s="61"/>
      <c r="N74" s="61"/>
      <c r="O74" s="61"/>
      <c r="P74" s="61"/>
      <c r="Q74" s="61"/>
      <c r="R74" s="61"/>
      <c r="S74" s="61"/>
    </row>
    <row r="75" spans="1:19" ht="19.899999999999999" customHeight="1">
      <c r="A75" s="111"/>
      <c r="B75" s="61"/>
      <c r="C75" s="61"/>
      <c r="D75" s="61"/>
      <c r="E75" s="61"/>
      <c r="F75" s="61"/>
      <c r="G75" s="61"/>
      <c r="H75" s="61"/>
      <c r="I75" s="61"/>
      <c r="J75" s="61"/>
      <c r="K75" s="61"/>
      <c r="L75" s="61"/>
      <c r="M75" s="61"/>
      <c r="N75" s="61"/>
      <c r="O75" s="61"/>
      <c r="P75" s="61"/>
      <c r="Q75" s="61"/>
      <c r="R75" s="61"/>
      <c r="S75" s="61"/>
    </row>
    <row r="76" spans="1:19" ht="19.899999999999999" customHeight="1">
      <c r="A76" s="111"/>
      <c r="B76" s="61"/>
      <c r="C76" s="61"/>
      <c r="D76" s="61"/>
      <c r="E76" s="61"/>
      <c r="F76" s="61"/>
      <c r="G76" s="61"/>
      <c r="H76" s="61"/>
      <c r="I76" s="61"/>
      <c r="J76" s="61"/>
      <c r="K76" s="61"/>
      <c r="L76" s="61"/>
      <c r="M76" s="61"/>
      <c r="N76" s="61"/>
      <c r="O76" s="61"/>
      <c r="P76" s="61"/>
      <c r="Q76" s="61"/>
      <c r="R76" s="61"/>
      <c r="S76" s="61"/>
    </row>
    <row r="77" spans="1:19" ht="19.899999999999999" customHeight="1">
      <c r="A77" s="111"/>
      <c r="B77" s="61"/>
      <c r="C77" s="61"/>
      <c r="D77" s="61"/>
      <c r="E77" s="61"/>
      <c r="F77" s="61"/>
      <c r="G77" s="61"/>
      <c r="H77" s="61"/>
      <c r="I77" s="61"/>
      <c r="J77" s="61"/>
      <c r="K77" s="61"/>
      <c r="L77" s="61"/>
      <c r="M77" s="61"/>
      <c r="N77" s="61"/>
      <c r="O77" s="61"/>
      <c r="P77" s="61"/>
      <c r="Q77" s="61"/>
      <c r="R77" s="61"/>
      <c r="S77" s="61"/>
    </row>
    <row r="78" spans="1:19" ht="19.899999999999999" customHeight="1">
      <c r="A78" s="111"/>
      <c r="B78" s="61"/>
      <c r="C78" s="61"/>
      <c r="D78" s="61"/>
      <c r="E78" s="61"/>
      <c r="F78" s="61"/>
      <c r="G78" s="61"/>
      <c r="H78" s="61"/>
      <c r="I78" s="61"/>
      <c r="J78" s="61"/>
      <c r="K78" s="61"/>
      <c r="L78" s="61"/>
      <c r="M78" s="61"/>
      <c r="N78" s="61"/>
      <c r="O78" s="61"/>
      <c r="P78" s="61"/>
      <c r="Q78" s="61"/>
      <c r="R78" s="61"/>
      <c r="S78" s="61"/>
    </row>
    <row r="79" spans="1:19" ht="19.899999999999999" customHeight="1">
      <c r="A79" s="111"/>
      <c r="B79" s="61"/>
      <c r="C79" s="61"/>
      <c r="D79" s="61"/>
      <c r="E79" s="61"/>
      <c r="F79" s="61"/>
      <c r="G79" s="61"/>
      <c r="H79" s="61"/>
      <c r="I79" s="61"/>
      <c r="J79" s="61"/>
      <c r="K79" s="61"/>
      <c r="L79" s="61"/>
      <c r="M79" s="61"/>
      <c r="N79" s="61"/>
      <c r="O79" s="61"/>
      <c r="P79" s="61"/>
      <c r="Q79" s="61"/>
      <c r="R79" s="61"/>
      <c r="S79" s="61"/>
    </row>
    <row r="80" spans="1:19">
      <c r="A80" s="111"/>
      <c r="B80" s="61"/>
      <c r="C80" s="61"/>
      <c r="D80" s="61"/>
      <c r="E80" s="61"/>
      <c r="F80" s="61"/>
      <c r="G80" s="61"/>
      <c r="H80" s="61"/>
      <c r="I80" s="61"/>
      <c r="J80" s="61"/>
      <c r="K80" s="61"/>
      <c r="L80" s="61"/>
      <c r="M80" s="61"/>
      <c r="N80" s="61"/>
      <c r="O80" s="61"/>
      <c r="P80" s="61"/>
      <c r="Q80" s="61"/>
      <c r="R80" s="61"/>
      <c r="S80" s="61"/>
    </row>
    <row r="81" spans="1:19">
      <c r="A81" s="111"/>
      <c r="B81" s="61"/>
      <c r="C81" s="61"/>
      <c r="D81" s="61"/>
      <c r="E81" s="61"/>
      <c r="F81" s="61"/>
      <c r="G81" s="61"/>
      <c r="H81" s="61"/>
      <c r="I81" s="61"/>
      <c r="J81" s="61"/>
      <c r="K81" s="61"/>
      <c r="L81" s="61"/>
      <c r="M81" s="61"/>
      <c r="N81" s="61"/>
      <c r="O81" s="61"/>
      <c r="P81" s="61"/>
      <c r="Q81" s="61"/>
      <c r="R81" s="61"/>
      <c r="S81" s="61"/>
    </row>
    <row r="82" spans="1:19">
      <c r="A82" s="111"/>
      <c r="B82" s="61"/>
      <c r="C82" s="61"/>
      <c r="D82" s="61"/>
      <c r="E82" s="61"/>
      <c r="F82" s="61"/>
      <c r="G82" s="61"/>
      <c r="H82" s="61"/>
      <c r="I82" s="61"/>
      <c r="J82" s="61"/>
      <c r="K82" s="61"/>
      <c r="L82" s="61"/>
      <c r="M82" s="61"/>
      <c r="N82" s="61"/>
      <c r="O82" s="61"/>
      <c r="P82" s="61"/>
      <c r="Q82" s="61"/>
      <c r="R82" s="61"/>
      <c r="S82" s="61"/>
    </row>
    <row r="83" spans="1:19">
      <c r="A83" s="111"/>
      <c r="B83" s="61"/>
      <c r="C83" s="61"/>
      <c r="D83" s="61"/>
      <c r="E83" s="61"/>
      <c r="F83" s="61"/>
      <c r="G83" s="61"/>
      <c r="H83" s="61"/>
      <c r="I83" s="61"/>
      <c r="J83" s="61"/>
      <c r="K83" s="61"/>
      <c r="L83" s="61"/>
      <c r="M83" s="61"/>
      <c r="N83" s="61"/>
      <c r="O83" s="61"/>
      <c r="P83" s="61"/>
      <c r="Q83" s="61"/>
      <c r="R83" s="61"/>
      <c r="S83" s="61"/>
    </row>
    <row r="84" spans="1:19">
      <c r="A84" s="111"/>
      <c r="B84" s="61"/>
      <c r="C84" s="61"/>
      <c r="D84" s="61"/>
      <c r="E84" s="61"/>
      <c r="F84" s="61"/>
      <c r="G84" s="61"/>
      <c r="H84" s="61"/>
      <c r="I84" s="61"/>
      <c r="J84" s="61"/>
      <c r="K84" s="61"/>
      <c r="L84" s="61"/>
      <c r="M84" s="61"/>
      <c r="N84" s="61"/>
      <c r="O84" s="61"/>
      <c r="P84" s="61"/>
      <c r="Q84" s="61"/>
      <c r="R84" s="61"/>
      <c r="S84" s="61"/>
    </row>
    <row r="85" spans="1:19">
      <c r="A85" s="111"/>
      <c r="B85" s="61"/>
      <c r="C85" s="61"/>
      <c r="D85" s="61"/>
      <c r="E85" s="61"/>
      <c r="F85" s="61"/>
      <c r="G85" s="61"/>
      <c r="H85" s="61"/>
      <c r="I85" s="61"/>
      <c r="J85" s="61"/>
      <c r="K85" s="61"/>
      <c r="L85" s="61"/>
      <c r="M85" s="61"/>
      <c r="N85" s="61"/>
      <c r="O85" s="61"/>
      <c r="P85" s="61"/>
      <c r="Q85" s="61"/>
      <c r="R85" s="61"/>
      <c r="S85" s="61"/>
    </row>
    <row r="86" spans="1:19">
      <c r="A86" s="111"/>
      <c r="B86" s="61"/>
      <c r="C86" s="61"/>
      <c r="D86" s="61"/>
      <c r="E86" s="61"/>
      <c r="F86" s="61"/>
      <c r="G86" s="61"/>
      <c r="H86" s="61"/>
      <c r="I86" s="61"/>
      <c r="J86" s="61"/>
      <c r="K86" s="61"/>
      <c r="L86" s="61"/>
      <c r="M86" s="61"/>
      <c r="N86" s="61"/>
      <c r="O86" s="61"/>
      <c r="P86" s="61"/>
      <c r="Q86" s="61"/>
      <c r="R86" s="61"/>
      <c r="S86" s="61"/>
    </row>
    <row r="87" spans="1:19">
      <c r="A87" s="111"/>
      <c r="B87" s="61"/>
      <c r="C87" s="61"/>
      <c r="D87" s="61"/>
      <c r="E87" s="61"/>
      <c r="F87" s="61"/>
      <c r="G87" s="61"/>
      <c r="H87" s="61"/>
      <c r="I87" s="61"/>
      <c r="J87" s="61"/>
      <c r="K87" s="61"/>
      <c r="L87" s="61"/>
      <c r="M87" s="61"/>
      <c r="N87" s="61"/>
      <c r="O87" s="61"/>
      <c r="P87" s="61"/>
      <c r="Q87" s="61"/>
      <c r="R87" s="61"/>
      <c r="S87" s="61"/>
    </row>
    <row r="88" spans="1:19">
      <c r="A88" s="111"/>
      <c r="B88" s="61"/>
      <c r="C88" s="61"/>
      <c r="D88" s="61"/>
      <c r="E88" s="61"/>
      <c r="F88" s="61"/>
      <c r="G88" s="61"/>
      <c r="H88" s="61"/>
      <c r="I88" s="61"/>
      <c r="J88" s="61"/>
      <c r="K88" s="61"/>
      <c r="L88" s="61"/>
      <c r="M88" s="61"/>
      <c r="N88" s="61"/>
      <c r="O88" s="61"/>
      <c r="P88" s="61"/>
      <c r="Q88" s="61"/>
      <c r="R88" s="61"/>
      <c r="S88" s="61"/>
    </row>
    <row r="89" spans="1:19">
      <c r="A89" s="111"/>
      <c r="B89" s="61"/>
      <c r="C89" s="61"/>
      <c r="D89" s="61"/>
      <c r="E89" s="61"/>
      <c r="F89" s="61"/>
      <c r="G89" s="61"/>
      <c r="H89" s="61"/>
      <c r="I89" s="61"/>
      <c r="J89" s="61"/>
      <c r="K89" s="61"/>
      <c r="L89" s="61"/>
      <c r="M89" s="61"/>
      <c r="N89" s="61"/>
      <c r="O89" s="61"/>
      <c r="P89" s="61"/>
      <c r="Q89" s="61"/>
      <c r="R89" s="61"/>
      <c r="S89" s="61"/>
    </row>
    <row r="90" spans="1:19">
      <c r="A90" s="111"/>
      <c r="B90" s="61"/>
      <c r="C90" s="61"/>
      <c r="D90" s="61"/>
      <c r="E90" s="61"/>
      <c r="F90" s="61"/>
      <c r="G90" s="61"/>
      <c r="H90" s="61"/>
      <c r="I90" s="61"/>
      <c r="J90" s="61"/>
      <c r="K90" s="61"/>
      <c r="L90" s="61"/>
      <c r="M90" s="61"/>
      <c r="N90" s="61"/>
      <c r="O90" s="61"/>
      <c r="P90" s="61"/>
      <c r="Q90" s="61"/>
      <c r="R90" s="61"/>
      <c r="S90" s="61"/>
    </row>
    <row r="91" spans="1:19">
      <c r="A91" s="111"/>
      <c r="B91" s="61"/>
      <c r="C91" s="61"/>
      <c r="D91" s="61"/>
      <c r="E91" s="61"/>
      <c r="F91" s="61"/>
      <c r="G91" s="61"/>
      <c r="H91" s="61"/>
      <c r="I91" s="61"/>
      <c r="J91" s="61"/>
      <c r="K91" s="61"/>
      <c r="L91" s="61"/>
      <c r="M91" s="61"/>
      <c r="N91" s="61"/>
      <c r="O91" s="61"/>
      <c r="P91" s="61"/>
      <c r="Q91" s="61"/>
      <c r="R91" s="61"/>
      <c r="S91" s="61"/>
    </row>
    <row r="92" spans="1:19">
      <c r="A92" s="111"/>
      <c r="B92" s="61"/>
      <c r="C92" s="61"/>
      <c r="D92" s="61"/>
      <c r="E92" s="61"/>
      <c r="F92" s="61"/>
      <c r="G92" s="61"/>
      <c r="H92" s="61"/>
      <c r="I92" s="61"/>
      <c r="J92" s="61"/>
      <c r="K92" s="61"/>
      <c r="L92" s="61"/>
      <c r="M92" s="61"/>
      <c r="N92" s="61"/>
      <c r="O92" s="61"/>
      <c r="P92" s="61"/>
      <c r="Q92" s="61"/>
      <c r="R92" s="61"/>
      <c r="S92" s="61"/>
    </row>
    <row r="93" spans="1:19">
      <c r="A93" s="111"/>
      <c r="B93" s="61"/>
      <c r="C93" s="61"/>
      <c r="D93" s="61"/>
      <c r="E93" s="61"/>
      <c r="F93" s="61"/>
      <c r="G93" s="61"/>
      <c r="H93" s="61"/>
      <c r="I93" s="61"/>
      <c r="J93" s="61"/>
      <c r="K93" s="61"/>
      <c r="L93" s="61"/>
      <c r="M93" s="61"/>
      <c r="N93" s="61"/>
      <c r="O93" s="61"/>
      <c r="P93" s="61"/>
      <c r="Q93" s="61"/>
      <c r="R93" s="61"/>
      <c r="S93" s="61"/>
    </row>
    <row r="94" spans="1:19">
      <c r="A94" s="111"/>
      <c r="B94" s="61"/>
      <c r="C94" s="61"/>
      <c r="D94" s="61"/>
      <c r="E94" s="61"/>
      <c r="F94" s="61"/>
      <c r="G94" s="61"/>
      <c r="H94" s="61"/>
      <c r="I94" s="61"/>
      <c r="J94" s="61"/>
      <c r="K94" s="61"/>
      <c r="L94" s="61"/>
      <c r="M94" s="61"/>
      <c r="N94" s="61"/>
      <c r="O94" s="61"/>
      <c r="P94" s="61"/>
      <c r="Q94" s="61"/>
      <c r="R94" s="61"/>
      <c r="S94" s="61"/>
    </row>
    <row r="95" spans="1:19">
      <c r="A95" s="111"/>
      <c r="B95" s="61"/>
      <c r="C95" s="61"/>
      <c r="D95" s="61"/>
      <c r="E95" s="61"/>
      <c r="F95" s="61"/>
      <c r="G95" s="61"/>
      <c r="H95" s="61"/>
      <c r="I95" s="61"/>
      <c r="J95" s="61"/>
      <c r="K95" s="61"/>
      <c r="L95" s="61"/>
      <c r="M95" s="61"/>
      <c r="N95" s="61"/>
      <c r="O95" s="61"/>
      <c r="P95" s="61"/>
      <c r="Q95" s="61"/>
      <c r="R95" s="61"/>
      <c r="S95" s="61"/>
    </row>
    <row r="96" spans="1:19">
      <c r="A96" s="111"/>
      <c r="B96" s="61"/>
      <c r="C96" s="61"/>
      <c r="D96" s="61"/>
      <c r="E96" s="61"/>
      <c r="F96" s="61"/>
      <c r="G96" s="61"/>
      <c r="H96" s="61"/>
      <c r="I96" s="61"/>
      <c r="J96" s="61"/>
      <c r="K96" s="61"/>
      <c r="L96" s="61"/>
      <c r="M96" s="61"/>
      <c r="N96" s="61"/>
      <c r="O96" s="61"/>
      <c r="P96" s="61"/>
      <c r="Q96" s="61"/>
      <c r="R96" s="61"/>
      <c r="S96" s="61"/>
    </row>
    <row r="97" spans="1:19">
      <c r="A97" s="111"/>
      <c r="B97" s="61"/>
      <c r="C97" s="61"/>
      <c r="D97" s="61"/>
      <c r="E97" s="61"/>
      <c r="F97" s="61"/>
      <c r="G97" s="61"/>
      <c r="H97" s="61"/>
      <c r="I97" s="61"/>
      <c r="J97" s="61"/>
      <c r="K97" s="61"/>
      <c r="L97" s="61"/>
      <c r="M97" s="61"/>
      <c r="N97" s="61"/>
      <c r="O97" s="61"/>
      <c r="P97" s="61"/>
      <c r="Q97" s="61"/>
      <c r="R97" s="61"/>
      <c r="S97" s="61"/>
    </row>
    <row r="98" spans="1:19">
      <c r="A98" s="111"/>
      <c r="B98" s="61"/>
      <c r="C98" s="61"/>
      <c r="D98" s="61"/>
      <c r="E98" s="61"/>
      <c r="F98" s="61"/>
      <c r="G98" s="61"/>
      <c r="H98" s="61"/>
      <c r="I98" s="61"/>
      <c r="J98" s="61"/>
      <c r="K98" s="61"/>
      <c r="L98" s="61"/>
      <c r="M98" s="61"/>
      <c r="N98" s="61"/>
      <c r="O98" s="61"/>
      <c r="P98" s="61"/>
      <c r="Q98" s="61"/>
      <c r="R98" s="61"/>
      <c r="S98" s="61"/>
    </row>
    <row r="99" spans="1:19">
      <c r="A99" s="111"/>
      <c r="B99" s="61"/>
      <c r="C99" s="61"/>
      <c r="D99" s="61"/>
      <c r="E99" s="61"/>
      <c r="F99" s="61"/>
      <c r="G99" s="61"/>
      <c r="H99" s="61"/>
      <c r="I99" s="61"/>
      <c r="J99" s="61"/>
      <c r="K99" s="61"/>
      <c r="L99" s="61"/>
      <c r="M99" s="61"/>
      <c r="N99" s="61"/>
      <c r="O99" s="61"/>
      <c r="P99" s="61"/>
      <c r="Q99" s="61"/>
      <c r="R99" s="61"/>
      <c r="S99" s="61"/>
    </row>
    <row r="100" spans="1:19">
      <c r="A100" s="111"/>
      <c r="B100" s="61"/>
      <c r="C100" s="61"/>
      <c r="D100" s="61"/>
      <c r="E100" s="61"/>
      <c r="F100" s="61"/>
      <c r="G100" s="61"/>
      <c r="H100" s="61"/>
      <c r="I100" s="61"/>
      <c r="J100" s="61"/>
      <c r="K100" s="61"/>
      <c r="L100" s="61"/>
      <c r="M100" s="61"/>
      <c r="N100" s="61"/>
      <c r="O100" s="61"/>
      <c r="P100" s="61"/>
      <c r="Q100" s="61"/>
      <c r="R100" s="61"/>
      <c r="S100" s="61"/>
    </row>
    <row r="101" spans="1:19">
      <c r="A101" s="111"/>
      <c r="B101" s="61"/>
      <c r="C101" s="61"/>
      <c r="D101" s="61"/>
      <c r="E101" s="61"/>
      <c r="F101" s="61"/>
      <c r="G101" s="61"/>
      <c r="H101" s="61"/>
      <c r="I101" s="61"/>
      <c r="J101" s="61"/>
      <c r="K101" s="61"/>
      <c r="L101" s="61"/>
      <c r="M101" s="61"/>
      <c r="N101" s="61"/>
      <c r="O101" s="61"/>
      <c r="P101" s="61"/>
      <c r="Q101" s="61"/>
      <c r="R101" s="61"/>
      <c r="S101" s="61"/>
    </row>
    <row r="102" spans="1:19">
      <c r="A102" s="111"/>
      <c r="B102" s="61"/>
      <c r="C102" s="61"/>
      <c r="D102" s="61"/>
      <c r="E102" s="61"/>
      <c r="F102" s="61"/>
      <c r="G102" s="61"/>
      <c r="H102" s="61"/>
      <c r="I102" s="61"/>
      <c r="J102" s="61"/>
      <c r="K102" s="61"/>
      <c r="L102" s="61"/>
      <c r="M102" s="61"/>
      <c r="N102" s="61"/>
      <c r="O102" s="61"/>
      <c r="P102" s="61"/>
      <c r="Q102" s="61"/>
      <c r="R102" s="61"/>
      <c r="S102" s="61"/>
    </row>
    <row r="103" spans="1:19">
      <c r="A103" s="111"/>
      <c r="B103" s="61"/>
      <c r="C103" s="61"/>
      <c r="D103" s="61"/>
      <c r="E103" s="61"/>
      <c r="F103" s="61"/>
      <c r="G103" s="61"/>
      <c r="H103" s="61"/>
      <c r="I103" s="61"/>
      <c r="J103" s="61"/>
      <c r="K103" s="61"/>
      <c r="L103" s="61"/>
      <c r="M103" s="61"/>
      <c r="N103" s="61"/>
      <c r="O103" s="61"/>
      <c r="P103" s="61"/>
      <c r="Q103" s="61"/>
      <c r="R103" s="61"/>
      <c r="S103" s="61"/>
    </row>
    <row r="104" spans="1:19">
      <c r="A104" s="111"/>
      <c r="B104" s="61"/>
      <c r="C104" s="61"/>
      <c r="D104" s="61"/>
      <c r="E104" s="61"/>
      <c r="F104" s="61"/>
      <c r="G104" s="61"/>
      <c r="H104" s="61"/>
      <c r="I104" s="61"/>
      <c r="J104" s="61"/>
      <c r="K104" s="61"/>
      <c r="L104" s="61"/>
      <c r="M104" s="61"/>
      <c r="N104" s="61"/>
      <c r="O104" s="61"/>
      <c r="P104" s="61"/>
      <c r="Q104" s="61"/>
      <c r="R104" s="61"/>
      <c r="S104" s="61"/>
    </row>
    <row r="105" spans="1:19">
      <c r="A105" s="111"/>
      <c r="B105" s="61"/>
      <c r="C105" s="61"/>
      <c r="D105" s="61"/>
      <c r="E105" s="61"/>
      <c r="F105" s="61"/>
      <c r="G105" s="61"/>
      <c r="H105" s="61"/>
      <c r="I105" s="61"/>
      <c r="J105" s="61"/>
      <c r="K105" s="61"/>
      <c r="L105" s="61"/>
      <c r="M105" s="61"/>
      <c r="N105" s="61"/>
      <c r="O105" s="61"/>
      <c r="P105" s="61"/>
      <c r="Q105" s="61"/>
      <c r="R105" s="61"/>
      <c r="S105" s="61"/>
    </row>
    <row r="106" spans="1:19">
      <c r="A106" s="111"/>
      <c r="B106" s="61"/>
      <c r="C106" s="61"/>
      <c r="D106" s="61"/>
      <c r="E106" s="61"/>
      <c r="F106" s="61"/>
      <c r="G106" s="61"/>
      <c r="H106" s="61"/>
      <c r="I106" s="61"/>
      <c r="J106" s="61"/>
      <c r="K106" s="61"/>
      <c r="L106" s="61"/>
      <c r="M106" s="61"/>
      <c r="N106" s="61"/>
      <c r="O106" s="61"/>
      <c r="P106" s="61"/>
      <c r="Q106" s="61"/>
      <c r="R106" s="61"/>
      <c r="S106" s="61"/>
    </row>
    <row r="107" spans="1:19">
      <c r="A107" s="111"/>
      <c r="B107" s="61"/>
      <c r="C107" s="61"/>
      <c r="D107" s="61"/>
      <c r="E107" s="61"/>
      <c r="F107" s="61"/>
      <c r="G107" s="61"/>
      <c r="H107" s="61"/>
      <c r="I107" s="61"/>
      <c r="J107" s="61"/>
      <c r="K107" s="61"/>
      <c r="L107" s="61"/>
      <c r="M107" s="61"/>
      <c r="N107" s="61"/>
      <c r="O107" s="61"/>
      <c r="P107" s="61"/>
      <c r="Q107" s="61"/>
      <c r="R107" s="61"/>
      <c r="S107" s="61"/>
    </row>
    <row r="108" spans="1:19">
      <c r="A108" s="111"/>
      <c r="B108" s="61"/>
      <c r="C108" s="61"/>
      <c r="D108" s="61"/>
      <c r="E108" s="61"/>
      <c r="F108" s="61"/>
      <c r="G108" s="61"/>
      <c r="H108" s="61"/>
      <c r="I108" s="61"/>
      <c r="J108" s="61"/>
      <c r="K108" s="61"/>
      <c r="L108" s="61"/>
      <c r="M108" s="61"/>
      <c r="N108" s="61"/>
      <c r="O108" s="61"/>
      <c r="P108" s="61"/>
      <c r="Q108" s="61"/>
      <c r="R108" s="61"/>
      <c r="S108" s="61"/>
    </row>
    <row r="109" spans="1:19">
      <c r="A109" s="111"/>
      <c r="B109" s="61"/>
      <c r="C109" s="61"/>
      <c r="D109" s="61"/>
      <c r="E109" s="61"/>
      <c r="F109" s="61"/>
      <c r="G109" s="61"/>
      <c r="H109" s="61"/>
      <c r="I109" s="61"/>
      <c r="J109" s="61"/>
      <c r="K109" s="61"/>
      <c r="L109" s="61"/>
      <c r="M109" s="61"/>
      <c r="N109" s="61"/>
      <c r="O109" s="61"/>
      <c r="P109" s="61"/>
      <c r="Q109" s="61"/>
      <c r="R109" s="61"/>
      <c r="S109" s="61"/>
    </row>
    <row r="110" spans="1:19">
      <c r="A110" s="111"/>
      <c r="B110" s="61"/>
      <c r="C110" s="61"/>
      <c r="D110" s="61"/>
      <c r="E110" s="61"/>
      <c r="F110" s="61"/>
      <c r="G110" s="61"/>
      <c r="H110" s="61"/>
      <c r="I110" s="61"/>
      <c r="J110" s="61"/>
      <c r="K110" s="61"/>
      <c r="L110" s="61"/>
      <c r="M110" s="61"/>
      <c r="N110" s="61"/>
      <c r="O110" s="61"/>
      <c r="P110" s="61"/>
      <c r="Q110" s="61"/>
      <c r="R110" s="61"/>
      <c r="S110" s="61"/>
    </row>
    <row r="111" spans="1:19">
      <c r="A111" s="111"/>
      <c r="B111" s="61"/>
      <c r="C111" s="61"/>
      <c r="D111" s="61"/>
      <c r="E111" s="61"/>
      <c r="F111" s="61"/>
      <c r="G111" s="61"/>
      <c r="H111" s="61"/>
      <c r="I111" s="61"/>
      <c r="J111" s="61"/>
      <c r="K111" s="61"/>
      <c r="L111" s="61"/>
      <c r="M111" s="61"/>
      <c r="N111" s="61"/>
      <c r="O111" s="61"/>
      <c r="P111" s="61"/>
      <c r="Q111" s="61"/>
      <c r="R111" s="61"/>
      <c r="S111" s="61"/>
    </row>
    <row r="112" spans="1:19">
      <c r="A112" s="111"/>
      <c r="B112" s="61"/>
      <c r="C112" s="61"/>
      <c r="D112" s="61"/>
      <c r="E112" s="61"/>
      <c r="F112" s="61"/>
      <c r="G112" s="61"/>
      <c r="H112" s="61"/>
      <c r="I112" s="61"/>
      <c r="J112" s="61"/>
      <c r="K112" s="61"/>
      <c r="L112" s="61"/>
      <c r="M112" s="61"/>
      <c r="N112" s="61"/>
      <c r="O112" s="61"/>
      <c r="P112" s="61"/>
      <c r="Q112" s="61"/>
      <c r="R112" s="61"/>
      <c r="S112" s="61"/>
    </row>
    <row r="113" spans="1:19">
      <c r="A113" s="111"/>
      <c r="B113" s="61"/>
      <c r="C113" s="61"/>
      <c r="D113" s="61"/>
      <c r="E113" s="61"/>
      <c r="F113" s="61"/>
      <c r="G113" s="61"/>
      <c r="H113" s="61"/>
      <c r="I113" s="61"/>
      <c r="J113" s="61"/>
      <c r="K113" s="61"/>
      <c r="L113" s="61"/>
      <c r="M113" s="61"/>
      <c r="N113" s="61"/>
      <c r="O113" s="61"/>
      <c r="P113" s="61"/>
      <c r="Q113" s="61"/>
      <c r="R113" s="61"/>
      <c r="S113" s="61"/>
    </row>
    <row r="114" spans="1:19">
      <c r="A114" s="111"/>
      <c r="B114" s="61"/>
      <c r="C114" s="61"/>
      <c r="D114" s="61"/>
      <c r="E114" s="61"/>
      <c r="F114" s="61"/>
      <c r="G114" s="61"/>
      <c r="H114" s="61"/>
      <c r="I114" s="61"/>
      <c r="J114" s="61"/>
      <c r="K114" s="61"/>
      <c r="L114" s="61"/>
      <c r="M114" s="61"/>
      <c r="N114" s="61"/>
      <c r="O114" s="61"/>
      <c r="P114" s="61"/>
      <c r="Q114" s="61"/>
      <c r="R114" s="61"/>
      <c r="S114" s="61"/>
    </row>
    <row r="115" spans="1:19">
      <c r="A115" s="111"/>
      <c r="B115" s="61"/>
      <c r="C115" s="61"/>
      <c r="D115" s="61"/>
      <c r="E115" s="61"/>
      <c r="F115" s="61"/>
      <c r="G115" s="61"/>
      <c r="H115" s="61"/>
      <c r="I115" s="61"/>
      <c r="J115" s="61"/>
      <c r="K115" s="61"/>
      <c r="L115" s="61"/>
      <c r="M115" s="61"/>
      <c r="N115" s="61"/>
      <c r="O115" s="61"/>
      <c r="P115" s="61"/>
      <c r="Q115" s="61"/>
      <c r="R115" s="61"/>
      <c r="S115" s="61"/>
    </row>
    <row r="116" spans="1:19">
      <c r="A116" s="111"/>
      <c r="B116" s="61"/>
      <c r="C116" s="61"/>
      <c r="D116" s="61"/>
      <c r="E116" s="61"/>
      <c r="F116" s="61"/>
      <c r="G116" s="61"/>
      <c r="H116" s="61"/>
      <c r="I116" s="61"/>
      <c r="J116" s="61"/>
      <c r="K116" s="61"/>
      <c r="L116" s="61"/>
      <c r="M116" s="61"/>
      <c r="N116" s="61"/>
      <c r="O116" s="61"/>
      <c r="P116" s="61"/>
      <c r="Q116" s="61"/>
      <c r="R116" s="61"/>
      <c r="S116" s="61"/>
    </row>
    <row r="117" spans="1:19">
      <c r="A117" s="111"/>
      <c r="B117" s="61"/>
      <c r="C117" s="61"/>
      <c r="D117" s="61"/>
      <c r="E117" s="61"/>
      <c r="F117" s="61"/>
      <c r="G117" s="61"/>
      <c r="H117" s="61"/>
      <c r="I117" s="61"/>
      <c r="J117" s="61"/>
      <c r="K117" s="61"/>
      <c r="L117" s="61"/>
      <c r="M117" s="61"/>
      <c r="N117" s="61"/>
      <c r="O117" s="61"/>
      <c r="P117" s="61"/>
      <c r="Q117" s="61"/>
      <c r="R117" s="61"/>
      <c r="S117" s="61"/>
    </row>
    <row r="118" spans="1:19">
      <c r="A118" s="111"/>
      <c r="B118" s="61"/>
      <c r="C118" s="61"/>
      <c r="D118" s="61"/>
      <c r="E118" s="61"/>
      <c r="F118" s="61"/>
      <c r="G118" s="61"/>
      <c r="H118" s="61"/>
      <c r="I118" s="61"/>
      <c r="J118" s="61"/>
      <c r="K118" s="61"/>
      <c r="L118" s="61"/>
      <c r="M118" s="61"/>
      <c r="N118" s="61"/>
      <c r="O118" s="61"/>
      <c r="P118" s="61"/>
      <c r="Q118" s="61"/>
      <c r="R118" s="61"/>
      <c r="S118" s="61"/>
    </row>
    <row r="119" spans="1:19">
      <c r="A119" s="111"/>
      <c r="B119" s="61"/>
      <c r="C119" s="61"/>
      <c r="D119" s="61"/>
      <c r="E119" s="61"/>
      <c r="F119" s="61"/>
      <c r="G119" s="61"/>
      <c r="H119" s="61"/>
      <c r="I119" s="61"/>
      <c r="J119" s="61"/>
      <c r="K119" s="61"/>
      <c r="L119" s="61"/>
      <c r="M119" s="61"/>
      <c r="N119" s="61"/>
      <c r="O119" s="61"/>
      <c r="P119" s="61"/>
      <c r="Q119" s="61"/>
      <c r="R119" s="61"/>
      <c r="S119" s="61"/>
    </row>
    <row r="120" spans="1:19">
      <c r="A120" s="111"/>
      <c r="B120" s="61"/>
      <c r="C120" s="61"/>
      <c r="D120" s="61"/>
      <c r="E120" s="61"/>
      <c r="F120" s="61"/>
      <c r="G120" s="61"/>
      <c r="H120" s="61"/>
      <c r="I120" s="61"/>
      <c r="J120" s="61"/>
      <c r="K120" s="61"/>
      <c r="L120" s="61"/>
      <c r="M120" s="61"/>
      <c r="N120" s="61"/>
      <c r="O120" s="61"/>
      <c r="P120" s="61"/>
      <c r="Q120" s="61"/>
      <c r="R120" s="61"/>
      <c r="S120" s="61"/>
    </row>
    <row r="121" spans="1:19">
      <c r="A121" s="111"/>
      <c r="B121" s="61"/>
      <c r="C121" s="61"/>
      <c r="D121" s="61"/>
      <c r="E121" s="61"/>
      <c r="F121" s="61"/>
      <c r="G121" s="61"/>
      <c r="H121" s="61"/>
      <c r="I121" s="61"/>
      <c r="J121" s="61"/>
      <c r="K121" s="61"/>
      <c r="L121" s="61"/>
      <c r="M121" s="61"/>
      <c r="N121" s="61"/>
      <c r="O121" s="61"/>
      <c r="P121" s="61"/>
      <c r="Q121" s="61"/>
      <c r="R121" s="61"/>
      <c r="S121" s="61"/>
    </row>
    <row r="122" spans="1:19">
      <c r="A122" s="111"/>
      <c r="B122" s="61"/>
      <c r="C122" s="61"/>
      <c r="D122" s="61"/>
      <c r="E122" s="61"/>
      <c r="F122" s="61"/>
      <c r="G122" s="61"/>
      <c r="H122" s="61"/>
      <c r="I122" s="61"/>
      <c r="J122" s="61"/>
      <c r="K122" s="61"/>
      <c r="L122" s="61"/>
      <c r="M122" s="61"/>
      <c r="N122" s="61"/>
      <c r="O122" s="61"/>
      <c r="P122" s="61"/>
      <c r="Q122" s="61"/>
      <c r="R122" s="61"/>
      <c r="S122" s="61"/>
    </row>
    <row r="123" spans="1:19">
      <c r="A123" s="111"/>
      <c r="B123" s="61"/>
      <c r="C123" s="61"/>
      <c r="D123" s="61"/>
      <c r="E123" s="61"/>
      <c r="F123" s="61"/>
      <c r="G123" s="61"/>
      <c r="H123" s="61"/>
      <c r="I123" s="61"/>
      <c r="J123" s="61"/>
      <c r="K123" s="61"/>
      <c r="L123" s="61"/>
      <c r="M123" s="61"/>
      <c r="N123" s="61"/>
      <c r="O123" s="61"/>
      <c r="P123" s="61"/>
      <c r="Q123" s="61"/>
      <c r="R123" s="61"/>
      <c r="S123" s="61"/>
    </row>
    <row r="124" spans="1:19">
      <c r="A124" s="111"/>
      <c r="B124" s="61"/>
      <c r="C124" s="61"/>
      <c r="D124" s="61"/>
      <c r="E124" s="61"/>
      <c r="F124" s="61"/>
      <c r="G124" s="61"/>
      <c r="H124" s="61"/>
      <c r="I124" s="61"/>
      <c r="J124" s="61"/>
      <c r="K124" s="61"/>
      <c r="L124" s="61"/>
      <c r="M124" s="61"/>
      <c r="N124" s="61"/>
      <c r="O124" s="61"/>
      <c r="P124" s="61"/>
      <c r="Q124" s="61"/>
      <c r="R124" s="61"/>
      <c r="S124" s="61"/>
    </row>
    <row r="125" spans="1:19">
      <c r="A125" s="111"/>
      <c r="B125" s="61"/>
      <c r="C125" s="61"/>
      <c r="D125" s="61"/>
      <c r="E125" s="61"/>
      <c r="F125" s="61"/>
      <c r="G125" s="61"/>
      <c r="H125" s="61"/>
      <c r="I125" s="61"/>
      <c r="J125" s="61"/>
      <c r="K125" s="61"/>
      <c r="L125" s="61"/>
      <c r="M125" s="61"/>
      <c r="N125" s="61"/>
      <c r="O125" s="61"/>
      <c r="P125" s="61"/>
      <c r="Q125" s="61"/>
      <c r="R125" s="61"/>
      <c r="S125" s="61"/>
    </row>
    <row r="126" spans="1:19">
      <c r="A126" s="111"/>
      <c r="B126" s="61"/>
      <c r="C126" s="61"/>
      <c r="D126" s="61"/>
      <c r="E126" s="61"/>
      <c r="F126" s="61"/>
      <c r="G126" s="61"/>
      <c r="H126" s="61"/>
      <c r="I126" s="61"/>
      <c r="J126" s="61"/>
      <c r="K126" s="61"/>
      <c r="L126" s="61"/>
      <c r="M126" s="61"/>
      <c r="N126" s="61"/>
      <c r="O126" s="61"/>
      <c r="P126" s="61"/>
      <c r="Q126" s="61"/>
      <c r="R126" s="61"/>
      <c r="S126" s="61"/>
    </row>
    <row r="127" spans="1:19">
      <c r="A127" s="111"/>
      <c r="B127" s="61"/>
      <c r="C127" s="61"/>
      <c r="D127" s="61"/>
      <c r="E127" s="61"/>
      <c r="F127" s="61"/>
      <c r="G127" s="61"/>
      <c r="H127" s="61"/>
      <c r="I127" s="61"/>
      <c r="J127" s="61"/>
      <c r="K127" s="61"/>
      <c r="L127" s="61"/>
      <c r="M127" s="61"/>
      <c r="N127" s="61"/>
      <c r="O127" s="61"/>
      <c r="P127" s="61"/>
      <c r="Q127" s="61"/>
      <c r="R127" s="61"/>
      <c r="S127" s="61"/>
    </row>
    <row r="128" spans="1:19">
      <c r="A128" s="111"/>
      <c r="B128" s="61"/>
      <c r="C128" s="61"/>
      <c r="D128" s="61"/>
      <c r="E128" s="61"/>
      <c r="F128" s="61"/>
      <c r="G128" s="61"/>
      <c r="H128" s="61"/>
      <c r="I128" s="61"/>
      <c r="J128" s="61"/>
      <c r="K128" s="61"/>
      <c r="L128" s="61"/>
      <c r="M128" s="61"/>
      <c r="N128" s="61"/>
      <c r="O128" s="61"/>
      <c r="P128" s="61"/>
      <c r="Q128" s="61"/>
      <c r="R128" s="61"/>
      <c r="S128" s="61"/>
    </row>
    <row r="129" spans="1:19">
      <c r="A129" s="111"/>
      <c r="B129" s="61"/>
      <c r="C129" s="61"/>
      <c r="D129" s="61"/>
      <c r="E129" s="61"/>
      <c r="F129" s="61"/>
      <c r="G129" s="61"/>
      <c r="H129" s="61"/>
      <c r="I129" s="61"/>
      <c r="J129" s="61"/>
      <c r="K129" s="61"/>
      <c r="L129" s="61"/>
      <c r="M129" s="61"/>
      <c r="N129" s="61"/>
      <c r="O129" s="61"/>
      <c r="P129" s="61"/>
      <c r="Q129" s="61"/>
      <c r="R129" s="61"/>
      <c r="S129" s="61"/>
    </row>
    <row r="130" spans="1:19">
      <c r="A130" s="111"/>
      <c r="B130" s="61"/>
      <c r="C130" s="61"/>
      <c r="D130" s="61"/>
      <c r="E130" s="61"/>
      <c r="F130" s="61"/>
      <c r="G130" s="61"/>
      <c r="H130" s="61"/>
      <c r="I130" s="61"/>
      <c r="J130" s="61"/>
      <c r="K130" s="61"/>
      <c r="L130" s="61"/>
      <c r="M130" s="61"/>
      <c r="N130" s="61"/>
      <c r="O130" s="61"/>
      <c r="P130" s="61"/>
      <c r="Q130" s="61"/>
      <c r="R130" s="61"/>
      <c r="S130" s="61"/>
    </row>
    <row r="131" spans="1:19">
      <c r="A131" s="111"/>
      <c r="B131" s="61"/>
      <c r="C131" s="61"/>
      <c r="D131" s="61"/>
      <c r="E131" s="61"/>
      <c r="F131" s="61"/>
      <c r="G131" s="61"/>
      <c r="H131" s="61"/>
      <c r="I131" s="61"/>
      <c r="J131" s="61"/>
      <c r="K131" s="61"/>
      <c r="L131" s="61"/>
      <c r="M131" s="61"/>
      <c r="N131" s="61"/>
      <c r="O131" s="61"/>
      <c r="P131" s="61"/>
      <c r="Q131" s="61"/>
      <c r="R131" s="61"/>
      <c r="S131" s="61"/>
    </row>
    <row r="132" spans="1:19">
      <c r="A132" s="111"/>
      <c r="B132" s="61"/>
      <c r="C132" s="61"/>
      <c r="D132" s="61"/>
      <c r="E132" s="61"/>
      <c r="F132" s="61"/>
      <c r="G132" s="61"/>
      <c r="H132" s="61"/>
      <c r="I132" s="61"/>
      <c r="J132" s="61"/>
      <c r="K132" s="61"/>
      <c r="L132" s="61"/>
      <c r="M132" s="61"/>
      <c r="N132" s="61"/>
      <c r="O132" s="61"/>
      <c r="P132" s="61"/>
      <c r="Q132" s="61"/>
      <c r="R132" s="61"/>
      <c r="S132" s="61"/>
    </row>
    <row r="133" spans="1:19">
      <c r="A133" s="111"/>
      <c r="B133" s="61"/>
      <c r="C133" s="61"/>
      <c r="D133" s="61"/>
      <c r="E133" s="61"/>
      <c r="F133" s="61"/>
      <c r="G133" s="61"/>
      <c r="H133" s="61"/>
      <c r="I133" s="61"/>
      <c r="J133" s="61"/>
      <c r="K133" s="61"/>
      <c r="L133" s="61"/>
      <c r="M133" s="61"/>
      <c r="N133" s="61"/>
      <c r="O133" s="61"/>
      <c r="P133" s="61"/>
      <c r="Q133" s="61"/>
      <c r="R133" s="61"/>
      <c r="S133" s="61"/>
    </row>
    <row r="134" spans="1:19">
      <c r="A134" s="111"/>
      <c r="B134" s="61"/>
      <c r="C134" s="61"/>
      <c r="D134" s="61"/>
      <c r="E134" s="61"/>
      <c r="F134" s="61"/>
      <c r="G134" s="61"/>
      <c r="H134" s="61"/>
      <c r="I134" s="61"/>
      <c r="J134" s="61"/>
      <c r="K134" s="61"/>
      <c r="L134" s="61"/>
      <c r="M134" s="61"/>
      <c r="N134" s="61"/>
      <c r="O134" s="61"/>
      <c r="P134" s="61"/>
      <c r="Q134" s="61"/>
      <c r="R134" s="61"/>
      <c r="S134" s="61"/>
    </row>
    <row r="135" spans="1:19">
      <c r="A135" s="111"/>
      <c r="B135" s="61"/>
      <c r="C135" s="61"/>
      <c r="D135" s="61"/>
      <c r="E135" s="61"/>
      <c r="F135" s="61"/>
      <c r="G135" s="61"/>
      <c r="H135" s="61"/>
      <c r="I135" s="61"/>
      <c r="J135" s="61"/>
      <c r="K135" s="61"/>
      <c r="L135" s="61"/>
      <c r="M135" s="61"/>
      <c r="N135" s="61"/>
      <c r="O135" s="61"/>
      <c r="P135" s="61"/>
      <c r="Q135" s="61"/>
      <c r="R135" s="61"/>
      <c r="S135" s="61"/>
    </row>
    <row r="136" spans="1:19">
      <c r="A136" s="111"/>
      <c r="B136" s="61"/>
      <c r="C136" s="61"/>
      <c r="D136" s="61"/>
      <c r="E136" s="61"/>
      <c r="F136" s="61"/>
      <c r="G136" s="61"/>
      <c r="H136" s="61"/>
      <c r="I136" s="61"/>
      <c r="J136" s="61"/>
      <c r="K136" s="61"/>
      <c r="L136" s="61"/>
      <c r="M136" s="61"/>
      <c r="N136" s="61"/>
      <c r="O136" s="61"/>
      <c r="P136" s="61"/>
      <c r="Q136" s="61"/>
      <c r="R136" s="61"/>
      <c r="S136" s="61"/>
    </row>
    <row r="137" spans="1:19">
      <c r="A137" s="111"/>
      <c r="B137" s="61"/>
      <c r="C137" s="61"/>
      <c r="D137" s="61"/>
      <c r="E137" s="61"/>
      <c r="F137" s="61"/>
      <c r="G137" s="61"/>
      <c r="H137" s="61"/>
      <c r="I137" s="61"/>
      <c r="J137" s="61"/>
      <c r="K137" s="61"/>
      <c r="L137" s="61"/>
      <c r="M137" s="61"/>
      <c r="N137" s="61"/>
      <c r="O137" s="61"/>
      <c r="P137" s="61"/>
      <c r="Q137" s="61"/>
      <c r="R137" s="61"/>
      <c r="S137" s="61"/>
    </row>
    <row r="138" spans="1:19">
      <c r="A138" s="111"/>
      <c r="B138" s="61"/>
      <c r="C138" s="61"/>
      <c r="D138" s="61"/>
      <c r="E138" s="61"/>
      <c r="F138" s="61"/>
      <c r="G138" s="61"/>
      <c r="H138" s="61"/>
      <c r="I138" s="61"/>
      <c r="J138" s="61"/>
      <c r="K138" s="61"/>
      <c r="L138" s="61"/>
      <c r="M138" s="61"/>
      <c r="N138" s="61"/>
      <c r="O138" s="61"/>
      <c r="P138" s="61"/>
      <c r="Q138" s="61"/>
      <c r="R138" s="61"/>
      <c r="S138" s="61"/>
    </row>
    <row r="139" spans="1:19">
      <c r="A139" s="111"/>
      <c r="B139" s="61"/>
      <c r="C139" s="61"/>
      <c r="D139" s="61"/>
      <c r="E139" s="61"/>
      <c r="F139" s="61"/>
      <c r="G139" s="61"/>
      <c r="H139" s="61"/>
      <c r="I139" s="61"/>
      <c r="J139" s="61"/>
      <c r="K139" s="61"/>
      <c r="L139" s="61"/>
      <c r="M139" s="61"/>
      <c r="N139" s="61"/>
      <c r="O139" s="61"/>
      <c r="P139" s="61"/>
      <c r="Q139" s="61"/>
      <c r="R139" s="61"/>
      <c r="S139" s="61"/>
    </row>
    <row r="140" spans="1:19">
      <c r="A140" s="111"/>
      <c r="B140" s="61"/>
      <c r="C140" s="61"/>
      <c r="D140" s="61"/>
      <c r="E140" s="61"/>
      <c r="F140" s="61"/>
      <c r="G140" s="61"/>
      <c r="H140" s="61"/>
      <c r="I140" s="61"/>
      <c r="J140" s="61"/>
      <c r="K140" s="61"/>
      <c r="L140" s="61"/>
      <c r="M140" s="61"/>
      <c r="N140" s="61"/>
      <c r="O140" s="61"/>
      <c r="P140" s="61"/>
      <c r="Q140" s="61"/>
      <c r="R140" s="61"/>
      <c r="S140" s="61"/>
    </row>
    <row r="141" spans="1:19">
      <c r="A141" s="111"/>
      <c r="B141" s="61"/>
      <c r="C141" s="61"/>
      <c r="D141" s="61"/>
      <c r="E141" s="61"/>
      <c r="F141" s="61"/>
      <c r="G141" s="61"/>
      <c r="H141" s="61"/>
      <c r="I141" s="61"/>
      <c r="J141" s="61"/>
      <c r="K141" s="61"/>
      <c r="L141" s="61"/>
      <c r="M141" s="61"/>
      <c r="N141" s="61"/>
      <c r="O141" s="61"/>
      <c r="P141" s="61"/>
      <c r="Q141" s="61"/>
      <c r="R141" s="61"/>
      <c r="S141" s="61"/>
    </row>
    <row r="142" spans="1:19">
      <c r="A142" s="111"/>
      <c r="B142" s="61"/>
      <c r="C142" s="61"/>
      <c r="D142" s="61"/>
      <c r="E142" s="61"/>
      <c r="F142" s="61"/>
      <c r="G142" s="61"/>
      <c r="H142" s="61"/>
      <c r="I142" s="61"/>
      <c r="J142" s="61"/>
      <c r="K142" s="61"/>
      <c r="L142" s="61"/>
      <c r="M142" s="61"/>
      <c r="N142" s="61"/>
      <c r="O142" s="61"/>
      <c r="P142" s="61"/>
      <c r="Q142" s="61"/>
      <c r="R142" s="61"/>
      <c r="S142" s="61"/>
    </row>
    <row r="143" spans="1:19">
      <c r="A143" s="111"/>
      <c r="B143" s="61"/>
      <c r="C143" s="61"/>
      <c r="D143" s="61"/>
      <c r="E143" s="61"/>
      <c r="F143" s="61"/>
      <c r="G143" s="61"/>
      <c r="H143" s="61"/>
      <c r="I143" s="61"/>
      <c r="J143" s="61"/>
      <c r="K143" s="61"/>
      <c r="L143" s="61"/>
      <c r="M143" s="61"/>
      <c r="N143" s="61"/>
      <c r="O143" s="61"/>
      <c r="P143" s="61"/>
      <c r="Q143" s="61"/>
      <c r="R143" s="61"/>
      <c r="S143" s="61"/>
    </row>
    <row r="144" spans="1:19">
      <c r="A144" s="111"/>
      <c r="B144" s="61"/>
      <c r="C144" s="61"/>
      <c r="D144" s="61"/>
      <c r="E144" s="61"/>
      <c r="F144" s="61"/>
      <c r="G144" s="61"/>
      <c r="H144" s="61"/>
      <c r="I144" s="61"/>
      <c r="J144" s="61"/>
      <c r="K144" s="61"/>
      <c r="L144" s="61"/>
      <c r="M144" s="61"/>
      <c r="N144" s="61"/>
      <c r="O144" s="61"/>
      <c r="P144" s="61"/>
      <c r="Q144" s="61"/>
      <c r="R144" s="61"/>
      <c r="S144" s="61"/>
    </row>
    <row r="145" spans="1:19">
      <c r="A145" s="111"/>
      <c r="B145" s="61"/>
      <c r="C145" s="61"/>
      <c r="D145" s="61"/>
      <c r="E145" s="61"/>
      <c r="F145" s="61"/>
      <c r="G145" s="61"/>
      <c r="H145" s="61"/>
      <c r="I145" s="61"/>
      <c r="J145" s="61"/>
      <c r="K145" s="61"/>
      <c r="L145" s="61"/>
      <c r="M145" s="61"/>
      <c r="N145" s="61"/>
      <c r="O145" s="61"/>
      <c r="P145" s="61"/>
      <c r="Q145" s="61"/>
      <c r="R145" s="61"/>
      <c r="S145" s="61"/>
    </row>
    <row r="146" spans="1:19">
      <c r="A146" s="111"/>
      <c r="B146" s="61"/>
      <c r="C146" s="61"/>
      <c r="D146" s="61"/>
      <c r="E146" s="61"/>
      <c r="F146" s="61"/>
      <c r="G146" s="61"/>
      <c r="H146" s="61"/>
      <c r="I146" s="61"/>
      <c r="J146" s="61"/>
      <c r="K146" s="61"/>
      <c r="L146" s="61"/>
      <c r="M146" s="61"/>
      <c r="N146" s="61"/>
      <c r="O146" s="61"/>
      <c r="P146" s="61"/>
      <c r="Q146" s="61"/>
      <c r="R146" s="61"/>
      <c r="S146" s="61"/>
    </row>
    <row r="147" spans="1:19">
      <c r="A147" s="111"/>
      <c r="B147" s="61"/>
      <c r="C147" s="61"/>
      <c r="D147" s="61"/>
      <c r="E147" s="61"/>
      <c r="F147" s="61"/>
      <c r="G147" s="61"/>
      <c r="H147" s="61"/>
      <c r="I147" s="61"/>
      <c r="J147" s="61"/>
      <c r="K147" s="61"/>
      <c r="L147" s="61"/>
      <c r="M147" s="61"/>
      <c r="N147" s="61"/>
      <c r="O147" s="61"/>
      <c r="P147" s="61"/>
      <c r="Q147" s="61"/>
      <c r="R147" s="61"/>
      <c r="S147" s="61"/>
    </row>
    <row r="148" spans="1:19">
      <c r="A148" s="111"/>
      <c r="B148" s="61"/>
      <c r="C148" s="61"/>
      <c r="D148" s="61"/>
      <c r="E148" s="61"/>
      <c r="F148" s="61"/>
      <c r="G148" s="61"/>
      <c r="H148" s="61"/>
      <c r="I148" s="61"/>
      <c r="J148" s="61"/>
      <c r="K148" s="61"/>
      <c r="L148" s="61"/>
      <c r="M148" s="61"/>
      <c r="N148" s="61"/>
      <c r="O148" s="61"/>
      <c r="P148" s="61"/>
      <c r="Q148" s="61"/>
      <c r="R148" s="61"/>
      <c r="S148" s="61"/>
    </row>
    <row r="149" spans="1:19">
      <c r="A149" s="111"/>
      <c r="B149" s="61"/>
      <c r="C149" s="61"/>
      <c r="D149" s="61"/>
      <c r="E149" s="61"/>
      <c r="F149" s="61"/>
      <c r="G149" s="61"/>
      <c r="H149" s="61"/>
      <c r="I149" s="61"/>
      <c r="J149" s="61"/>
      <c r="K149" s="61"/>
      <c r="L149" s="61"/>
      <c r="M149" s="61"/>
      <c r="N149" s="61"/>
      <c r="O149" s="61"/>
      <c r="P149" s="61"/>
      <c r="Q149" s="61"/>
      <c r="R149" s="61"/>
      <c r="S149" s="61"/>
    </row>
    <row r="150" spans="1:19">
      <c r="A150" s="111"/>
      <c r="B150" s="61"/>
      <c r="C150" s="61"/>
      <c r="D150" s="61"/>
      <c r="E150" s="61"/>
      <c r="F150" s="61"/>
      <c r="G150" s="61"/>
      <c r="H150" s="61"/>
      <c r="I150" s="61"/>
      <c r="J150" s="61"/>
      <c r="K150" s="61"/>
      <c r="L150" s="61"/>
      <c r="M150" s="61"/>
      <c r="N150" s="61"/>
      <c r="O150" s="61"/>
      <c r="P150" s="61"/>
      <c r="Q150" s="61"/>
      <c r="R150" s="61"/>
      <c r="S150" s="61"/>
    </row>
    <row r="151" spans="1:19">
      <c r="A151" s="111"/>
      <c r="B151" s="61"/>
      <c r="C151" s="61"/>
      <c r="D151" s="61"/>
      <c r="E151" s="61"/>
      <c r="F151" s="61"/>
      <c r="G151" s="61"/>
      <c r="H151" s="61"/>
      <c r="I151" s="61"/>
      <c r="J151" s="61"/>
      <c r="K151" s="61"/>
      <c r="L151" s="61"/>
      <c r="M151" s="61"/>
      <c r="N151" s="61"/>
      <c r="O151" s="61"/>
      <c r="P151" s="61"/>
      <c r="Q151" s="61"/>
      <c r="R151" s="61"/>
      <c r="S151" s="61"/>
    </row>
    <row r="152" spans="1:19">
      <c r="A152" s="111"/>
      <c r="B152" s="61"/>
      <c r="C152" s="61"/>
      <c r="D152" s="61"/>
      <c r="E152" s="61"/>
      <c r="F152" s="61"/>
      <c r="G152" s="61"/>
      <c r="H152" s="61"/>
      <c r="I152" s="61"/>
      <c r="J152" s="61"/>
      <c r="K152" s="61"/>
      <c r="L152" s="61"/>
      <c r="M152" s="61"/>
      <c r="N152" s="61"/>
      <c r="O152" s="61"/>
      <c r="P152" s="61"/>
      <c r="Q152" s="61"/>
      <c r="R152" s="61"/>
      <c r="S152" s="61"/>
    </row>
    <row r="153" spans="1:19">
      <c r="A153" s="111"/>
      <c r="B153" s="61"/>
      <c r="C153" s="61"/>
      <c r="D153" s="61"/>
      <c r="E153" s="61"/>
      <c r="F153" s="61"/>
      <c r="G153" s="61"/>
      <c r="H153" s="61"/>
      <c r="I153" s="61"/>
      <c r="J153" s="61"/>
      <c r="K153" s="61"/>
      <c r="L153" s="61"/>
      <c r="M153" s="61"/>
      <c r="N153" s="61"/>
      <c r="O153" s="61"/>
      <c r="P153" s="61"/>
      <c r="Q153" s="61"/>
      <c r="R153" s="61"/>
      <c r="S153" s="61"/>
    </row>
    <row r="154" spans="1:19">
      <c r="A154" s="111"/>
      <c r="B154" s="61"/>
      <c r="C154" s="61"/>
      <c r="D154" s="61"/>
      <c r="E154" s="61"/>
      <c r="F154" s="61"/>
      <c r="G154" s="61"/>
      <c r="H154" s="61"/>
      <c r="I154" s="61"/>
      <c r="J154" s="61"/>
      <c r="K154" s="61"/>
      <c r="L154" s="61"/>
      <c r="M154" s="61"/>
      <c r="N154" s="61"/>
      <c r="O154" s="61"/>
      <c r="P154" s="61"/>
      <c r="Q154" s="61"/>
      <c r="R154" s="61"/>
      <c r="S154" s="61"/>
    </row>
    <row r="155" spans="1:19">
      <c r="A155" s="111"/>
      <c r="B155" s="61"/>
      <c r="C155" s="61"/>
      <c r="D155" s="61"/>
      <c r="E155" s="61"/>
      <c r="F155" s="61"/>
      <c r="G155" s="61"/>
      <c r="H155" s="61"/>
      <c r="I155" s="61"/>
      <c r="J155" s="61"/>
      <c r="K155" s="61"/>
      <c r="L155" s="61"/>
      <c r="M155" s="61"/>
      <c r="N155" s="61"/>
      <c r="O155" s="61"/>
      <c r="P155" s="61"/>
      <c r="Q155" s="61"/>
      <c r="R155" s="61"/>
      <c r="S155" s="61"/>
    </row>
    <row r="156" spans="1:19">
      <c r="A156" s="111"/>
      <c r="B156" s="61"/>
      <c r="C156" s="61"/>
      <c r="D156" s="61"/>
      <c r="E156" s="61"/>
      <c r="F156" s="61"/>
      <c r="G156" s="61"/>
      <c r="H156" s="61"/>
      <c r="I156" s="61"/>
      <c r="J156" s="61"/>
      <c r="K156" s="61"/>
      <c r="L156" s="61"/>
      <c r="M156" s="61"/>
      <c r="N156" s="61"/>
      <c r="O156" s="61"/>
      <c r="P156" s="61"/>
      <c r="Q156" s="61"/>
      <c r="R156" s="61"/>
      <c r="S156" s="61"/>
    </row>
    <row r="157" spans="1:19">
      <c r="A157" s="111"/>
      <c r="B157" s="61"/>
      <c r="C157" s="61"/>
      <c r="D157" s="61"/>
      <c r="E157" s="61"/>
      <c r="F157" s="61"/>
      <c r="G157" s="61"/>
      <c r="H157" s="61"/>
      <c r="I157" s="61"/>
      <c r="J157" s="61"/>
      <c r="K157" s="61"/>
      <c r="L157" s="61"/>
      <c r="M157" s="61"/>
      <c r="N157" s="61"/>
      <c r="O157" s="61"/>
      <c r="P157" s="61"/>
      <c r="Q157" s="61"/>
      <c r="R157" s="61"/>
      <c r="S157" s="61"/>
    </row>
    <row r="158" spans="1:19">
      <c r="A158" s="111"/>
      <c r="B158" s="61"/>
      <c r="C158" s="61"/>
      <c r="D158" s="61"/>
      <c r="E158" s="61"/>
      <c r="F158" s="61"/>
      <c r="G158" s="61"/>
      <c r="H158" s="61"/>
      <c r="I158" s="61"/>
      <c r="J158" s="61"/>
      <c r="K158" s="61"/>
      <c r="L158" s="61"/>
      <c r="M158" s="61"/>
      <c r="N158" s="61"/>
      <c r="O158" s="61"/>
      <c r="P158" s="61"/>
      <c r="Q158" s="61"/>
      <c r="R158" s="61"/>
      <c r="S158" s="61"/>
    </row>
    <row r="159" spans="1:19">
      <c r="A159" s="111"/>
      <c r="B159" s="61"/>
      <c r="C159" s="61"/>
      <c r="D159" s="61"/>
      <c r="E159" s="61"/>
      <c r="F159" s="61"/>
      <c r="G159" s="61"/>
      <c r="H159" s="61"/>
      <c r="I159" s="61"/>
      <c r="J159" s="61"/>
      <c r="K159" s="61"/>
      <c r="L159" s="61"/>
      <c r="M159" s="61"/>
      <c r="N159" s="61"/>
      <c r="O159" s="61"/>
      <c r="P159" s="61"/>
      <c r="Q159" s="61"/>
      <c r="R159" s="61"/>
      <c r="S159" s="61"/>
    </row>
    <row r="160" spans="1:19">
      <c r="A160" s="111"/>
      <c r="B160" s="61"/>
      <c r="C160" s="61"/>
      <c r="D160" s="61"/>
      <c r="E160" s="61"/>
      <c r="F160" s="61"/>
      <c r="G160" s="61"/>
      <c r="H160" s="61"/>
      <c r="I160" s="61"/>
      <c r="J160" s="61"/>
      <c r="K160" s="61"/>
      <c r="L160" s="61"/>
      <c r="M160" s="61"/>
      <c r="N160" s="61"/>
      <c r="O160" s="61"/>
      <c r="P160" s="61"/>
      <c r="Q160" s="61"/>
      <c r="R160" s="61"/>
      <c r="S160" s="61"/>
    </row>
    <row r="161" spans="1:19">
      <c r="A161" s="111"/>
      <c r="B161" s="61"/>
      <c r="C161" s="61"/>
      <c r="D161" s="61"/>
      <c r="E161" s="61"/>
      <c r="F161" s="61"/>
      <c r="G161" s="61"/>
      <c r="H161" s="61"/>
      <c r="I161" s="61"/>
      <c r="J161" s="61"/>
      <c r="K161" s="61"/>
      <c r="L161" s="61"/>
      <c r="M161" s="61"/>
      <c r="N161" s="61"/>
      <c r="O161" s="61"/>
      <c r="P161" s="61"/>
      <c r="Q161" s="61"/>
      <c r="R161" s="61"/>
      <c r="S161" s="61"/>
    </row>
    <row r="162" spans="1:19">
      <c r="A162" s="111"/>
      <c r="B162" s="61"/>
      <c r="C162" s="61"/>
      <c r="D162" s="61"/>
      <c r="E162" s="61"/>
      <c r="F162" s="61"/>
      <c r="G162" s="61"/>
      <c r="H162" s="61"/>
      <c r="I162" s="61"/>
      <c r="J162" s="61"/>
      <c r="K162" s="61"/>
      <c r="L162" s="61"/>
      <c r="M162" s="61"/>
      <c r="N162" s="61"/>
      <c r="O162" s="61"/>
      <c r="P162" s="61"/>
      <c r="Q162" s="61"/>
      <c r="R162" s="61"/>
      <c r="S162" s="61"/>
    </row>
    <row r="163" spans="1:19">
      <c r="A163" s="111"/>
      <c r="B163" s="61"/>
      <c r="C163" s="61"/>
      <c r="D163" s="61"/>
      <c r="E163" s="61"/>
      <c r="F163" s="61"/>
      <c r="G163" s="61"/>
      <c r="H163" s="61"/>
      <c r="I163" s="61"/>
      <c r="J163" s="61"/>
      <c r="K163" s="61"/>
      <c r="L163" s="61"/>
      <c r="M163" s="61"/>
      <c r="N163" s="61"/>
      <c r="O163" s="61"/>
      <c r="P163" s="61"/>
      <c r="Q163" s="61"/>
      <c r="R163" s="61"/>
      <c r="S163" s="61"/>
    </row>
    <row r="164" spans="1:19">
      <c r="A164" s="111"/>
      <c r="B164" s="61"/>
      <c r="C164" s="61"/>
      <c r="D164" s="61"/>
      <c r="E164" s="61"/>
      <c r="F164" s="61"/>
      <c r="G164" s="61"/>
      <c r="H164" s="61"/>
      <c r="I164" s="61"/>
      <c r="J164" s="61"/>
      <c r="K164" s="61"/>
      <c r="L164" s="61"/>
      <c r="M164" s="61"/>
      <c r="N164" s="61"/>
      <c r="O164" s="61"/>
      <c r="P164" s="61"/>
      <c r="Q164" s="61"/>
      <c r="R164" s="61"/>
      <c r="S164" s="61"/>
    </row>
    <row r="165" spans="1:19">
      <c r="A165" s="111"/>
      <c r="B165" s="61"/>
      <c r="C165" s="61"/>
      <c r="D165" s="61"/>
      <c r="E165" s="61"/>
      <c r="F165" s="61"/>
      <c r="G165" s="61"/>
      <c r="H165" s="61"/>
      <c r="I165" s="61"/>
      <c r="J165" s="61"/>
      <c r="K165" s="61"/>
      <c r="L165" s="61"/>
      <c r="M165" s="61"/>
      <c r="N165" s="61"/>
      <c r="O165" s="61"/>
      <c r="P165" s="61"/>
      <c r="Q165" s="61"/>
      <c r="R165" s="61"/>
      <c r="S165" s="61"/>
    </row>
    <row r="166" spans="1:19">
      <c r="A166" s="111"/>
      <c r="B166" s="61"/>
      <c r="C166" s="61"/>
      <c r="D166" s="61"/>
      <c r="E166" s="61"/>
      <c r="F166" s="61"/>
      <c r="G166" s="61"/>
      <c r="H166" s="61"/>
      <c r="I166" s="61"/>
      <c r="J166" s="61"/>
      <c r="K166" s="61"/>
      <c r="L166" s="61"/>
      <c r="M166" s="61"/>
      <c r="N166" s="61"/>
      <c r="O166" s="61"/>
      <c r="P166" s="61"/>
      <c r="Q166" s="61"/>
      <c r="R166" s="61"/>
      <c r="S166" s="61"/>
    </row>
    <row r="167" spans="1:19">
      <c r="A167" s="111"/>
      <c r="B167" s="61"/>
      <c r="C167" s="61"/>
      <c r="D167" s="61"/>
      <c r="E167" s="61"/>
      <c r="F167" s="61"/>
      <c r="G167" s="61"/>
      <c r="H167" s="61"/>
      <c r="I167" s="61"/>
      <c r="J167" s="61"/>
      <c r="K167" s="61"/>
      <c r="L167" s="61"/>
      <c r="M167" s="61"/>
      <c r="N167" s="61"/>
      <c r="O167" s="61"/>
      <c r="P167" s="61"/>
      <c r="Q167" s="61"/>
      <c r="R167" s="61"/>
      <c r="S167" s="61"/>
    </row>
    <row r="168" spans="1:19">
      <c r="A168" s="111"/>
      <c r="B168" s="61"/>
      <c r="C168" s="61"/>
      <c r="D168" s="61"/>
      <c r="E168" s="61"/>
      <c r="F168" s="61"/>
      <c r="G168" s="61"/>
      <c r="H168" s="61"/>
      <c r="I168" s="61"/>
      <c r="J168" s="61"/>
      <c r="K168" s="61"/>
      <c r="L168" s="61"/>
      <c r="M168" s="61"/>
      <c r="N168" s="61"/>
      <c r="O168" s="61"/>
      <c r="P168" s="61"/>
      <c r="Q168" s="61"/>
      <c r="R168" s="61"/>
      <c r="S168" s="61"/>
    </row>
    <row r="169" spans="1:19">
      <c r="A169" s="111"/>
      <c r="B169" s="61"/>
      <c r="C169" s="61"/>
      <c r="D169" s="61"/>
      <c r="E169" s="61"/>
      <c r="F169" s="61"/>
      <c r="G169" s="61"/>
      <c r="H169" s="61"/>
      <c r="I169" s="61"/>
      <c r="J169" s="61"/>
      <c r="K169" s="61"/>
      <c r="L169" s="61"/>
      <c r="M169" s="61"/>
      <c r="N169" s="61"/>
      <c r="O169" s="61"/>
      <c r="P169" s="61"/>
      <c r="Q169" s="61"/>
      <c r="R169" s="61"/>
      <c r="S169" s="61"/>
    </row>
    <row r="170" spans="1:19">
      <c r="A170" s="111"/>
      <c r="B170" s="61"/>
      <c r="C170" s="61"/>
      <c r="D170" s="61"/>
      <c r="E170" s="61"/>
      <c r="F170" s="61"/>
      <c r="G170" s="61"/>
      <c r="H170" s="61"/>
      <c r="I170" s="61"/>
      <c r="J170" s="61"/>
      <c r="K170" s="61"/>
      <c r="L170" s="61"/>
      <c r="M170" s="61"/>
      <c r="N170" s="61"/>
      <c r="O170" s="61"/>
      <c r="P170" s="61"/>
      <c r="Q170" s="61"/>
      <c r="R170" s="61"/>
      <c r="S170" s="61"/>
    </row>
    <row r="171" spans="1:19">
      <c r="A171" s="111"/>
      <c r="B171" s="61"/>
      <c r="C171" s="61"/>
      <c r="D171" s="61"/>
      <c r="E171" s="61"/>
      <c r="F171" s="61"/>
      <c r="G171" s="61"/>
      <c r="H171" s="61"/>
      <c r="I171" s="61"/>
      <c r="J171" s="61"/>
      <c r="K171" s="61"/>
      <c r="L171" s="61"/>
      <c r="M171" s="61"/>
      <c r="N171" s="61"/>
      <c r="O171" s="61"/>
      <c r="P171" s="61"/>
      <c r="Q171" s="61"/>
      <c r="R171" s="61"/>
      <c r="S171" s="61"/>
    </row>
    <row r="172" spans="1:19">
      <c r="A172" s="111"/>
      <c r="B172" s="61"/>
      <c r="C172" s="61"/>
      <c r="D172" s="61"/>
      <c r="E172" s="61"/>
      <c r="F172" s="61"/>
      <c r="G172" s="61"/>
      <c r="H172" s="61"/>
      <c r="I172" s="61"/>
      <c r="J172" s="61"/>
      <c r="K172" s="61"/>
      <c r="L172" s="61"/>
      <c r="M172" s="61"/>
      <c r="N172" s="61"/>
      <c r="O172" s="61"/>
      <c r="P172" s="61"/>
      <c r="Q172" s="61"/>
      <c r="R172" s="61"/>
      <c r="S172" s="61"/>
    </row>
    <row r="173" spans="1:19">
      <c r="A173" s="111"/>
      <c r="B173" s="61"/>
      <c r="C173" s="61"/>
      <c r="D173" s="61"/>
      <c r="E173" s="61"/>
      <c r="F173" s="61"/>
      <c r="G173" s="61"/>
      <c r="H173" s="61"/>
      <c r="I173" s="61"/>
      <c r="J173" s="61"/>
      <c r="K173" s="61"/>
      <c r="L173" s="61"/>
      <c r="M173" s="61"/>
      <c r="N173" s="61"/>
      <c r="O173" s="61"/>
      <c r="P173" s="61"/>
      <c r="Q173" s="61"/>
      <c r="R173" s="61"/>
      <c r="S173" s="61"/>
    </row>
    <row r="174" spans="1:19">
      <c r="A174" s="111"/>
      <c r="B174" s="61"/>
      <c r="C174" s="61"/>
      <c r="D174" s="61"/>
      <c r="E174" s="61"/>
      <c r="F174" s="61"/>
      <c r="G174" s="61"/>
      <c r="H174" s="61"/>
      <c r="I174" s="61"/>
      <c r="J174" s="61"/>
      <c r="K174" s="61"/>
      <c r="L174" s="61"/>
      <c r="M174" s="61"/>
      <c r="N174" s="61"/>
      <c r="O174" s="61"/>
      <c r="P174" s="61"/>
      <c r="Q174" s="61"/>
      <c r="R174" s="61"/>
      <c r="S174" s="61"/>
    </row>
    <row r="175" spans="1:19">
      <c r="A175" s="111"/>
      <c r="B175" s="61"/>
      <c r="C175" s="61"/>
      <c r="D175" s="61"/>
      <c r="E175" s="61"/>
      <c r="F175" s="61"/>
      <c r="G175" s="61"/>
      <c r="H175" s="61"/>
      <c r="I175" s="61"/>
      <c r="J175" s="61"/>
      <c r="K175" s="61"/>
      <c r="L175" s="61"/>
      <c r="M175" s="61"/>
      <c r="N175" s="61"/>
      <c r="O175" s="61"/>
      <c r="P175" s="61"/>
      <c r="Q175" s="61"/>
      <c r="R175" s="61"/>
      <c r="S175" s="61"/>
    </row>
    <row r="176" spans="1:19">
      <c r="A176" s="111"/>
      <c r="B176" s="61"/>
      <c r="C176" s="61"/>
      <c r="D176" s="61"/>
      <c r="E176" s="61"/>
      <c r="F176" s="61"/>
      <c r="G176" s="61"/>
      <c r="H176" s="61"/>
      <c r="I176" s="61"/>
      <c r="J176" s="61"/>
      <c r="K176" s="61"/>
      <c r="L176" s="61"/>
      <c r="M176" s="61"/>
      <c r="N176" s="61"/>
      <c r="O176" s="61"/>
      <c r="P176" s="61"/>
      <c r="Q176" s="61"/>
      <c r="R176" s="61"/>
      <c r="S176" s="61"/>
    </row>
    <row r="177" spans="1:19">
      <c r="A177" s="111"/>
      <c r="B177" s="61"/>
      <c r="C177" s="61"/>
      <c r="D177" s="61"/>
      <c r="E177" s="61"/>
      <c r="F177" s="61"/>
      <c r="G177" s="61"/>
      <c r="H177" s="61"/>
      <c r="I177" s="61"/>
      <c r="J177" s="61"/>
      <c r="K177" s="61"/>
      <c r="L177" s="61"/>
      <c r="M177" s="61"/>
      <c r="N177" s="61"/>
      <c r="O177" s="61"/>
      <c r="P177" s="61"/>
      <c r="Q177" s="61"/>
      <c r="R177" s="61"/>
      <c r="S177" s="61"/>
    </row>
    <row r="178" spans="1:19">
      <c r="A178" s="111"/>
      <c r="B178" s="61"/>
      <c r="C178" s="61"/>
      <c r="D178" s="61"/>
      <c r="E178" s="61"/>
      <c r="F178" s="61"/>
      <c r="G178" s="61"/>
      <c r="H178" s="61"/>
      <c r="I178" s="61"/>
      <c r="J178" s="61"/>
      <c r="K178" s="61"/>
      <c r="L178" s="61"/>
      <c r="M178" s="61"/>
      <c r="N178" s="61"/>
      <c r="O178" s="61"/>
      <c r="P178" s="61"/>
      <c r="Q178" s="61"/>
      <c r="R178" s="61"/>
      <c r="S178" s="61"/>
    </row>
    <row r="179" spans="1:19">
      <c r="A179" s="111"/>
      <c r="B179" s="61"/>
      <c r="C179" s="61"/>
      <c r="D179" s="61"/>
      <c r="E179" s="61"/>
      <c r="F179" s="61"/>
      <c r="G179" s="61"/>
      <c r="H179" s="61"/>
      <c r="I179" s="61"/>
      <c r="J179" s="61"/>
      <c r="K179" s="61"/>
      <c r="L179" s="61"/>
      <c r="M179" s="61"/>
      <c r="N179" s="61"/>
      <c r="O179" s="61"/>
      <c r="P179" s="61"/>
      <c r="Q179" s="61"/>
      <c r="R179" s="61"/>
      <c r="S179" s="61"/>
    </row>
    <row r="180" spans="1:19">
      <c r="A180" s="111"/>
      <c r="B180" s="61"/>
      <c r="C180" s="61"/>
      <c r="D180" s="61"/>
      <c r="E180" s="61"/>
      <c r="F180" s="61"/>
      <c r="G180" s="61"/>
      <c r="H180" s="61"/>
      <c r="I180" s="61"/>
      <c r="J180" s="61"/>
      <c r="K180" s="61"/>
      <c r="L180" s="61"/>
      <c r="M180" s="61"/>
      <c r="N180" s="61"/>
      <c r="O180" s="61"/>
      <c r="P180" s="61"/>
      <c r="Q180" s="61"/>
      <c r="R180" s="61"/>
      <c r="S180" s="61"/>
    </row>
    <row r="181" spans="1:19">
      <c r="A181" s="111"/>
      <c r="B181" s="61"/>
      <c r="C181" s="61"/>
      <c r="D181" s="61"/>
      <c r="E181" s="61"/>
      <c r="F181" s="61"/>
      <c r="G181" s="61"/>
      <c r="H181" s="61"/>
      <c r="I181" s="61"/>
      <c r="J181" s="61"/>
      <c r="K181" s="61"/>
      <c r="L181" s="61"/>
      <c r="M181" s="61"/>
      <c r="N181" s="61"/>
      <c r="O181" s="61"/>
      <c r="P181" s="61"/>
      <c r="Q181" s="61"/>
      <c r="R181" s="61"/>
      <c r="S181" s="61"/>
    </row>
    <row r="182" spans="1:19">
      <c r="A182" s="111"/>
      <c r="B182" s="61"/>
      <c r="C182" s="61"/>
      <c r="D182" s="61"/>
      <c r="E182" s="61"/>
      <c r="F182" s="61"/>
      <c r="G182" s="61"/>
      <c r="H182" s="61"/>
      <c r="I182" s="61"/>
      <c r="J182" s="61"/>
      <c r="K182" s="61"/>
      <c r="L182" s="61"/>
      <c r="M182" s="61"/>
      <c r="N182" s="61"/>
      <c r="O182" s="61"/>
      <c r="P182" s="61"/>
      <c r="Q182" s="61"/>
      <c r="R182" s="61"/>
      <c r="S182" s="61"/>
    </row>
    <row r="183" spans="1:19">
      <c r="A183" s="111"/>
      <c r="B183" s="61"/>
      <c r="C183" s="61"/>
      <c r="D183" s="61"/>
      <c r="E183" s="61"/>
      <c r="F183" s="61"/>
      <c r="G183" s="61"/>
      <c r="H183" s="61"/>
      <c r="I183" s="61"/>
      <c r="J183" s="61"/>
      <c r="K183" s="61"/>
      <c r="L183" s="61"/>
      <c r="M183" s="61"/>
      <c r="N183" s="61"/>
      <c r="O183" s="61"/>
      <c r="P183" s="61"/>
      <c r="Q183" s="61"/>
      <c r="R183" s="61"/>
      <c r="S183" s="61"/>
    </row>
    <row r="184" spans="1:19">
      <c r="A184" s="111"/>
      <c r="B184" s="61"/>
      <c r="C184" s="61"/>
      <c r="D184" s="61"/>
      <c r="E184" s="61"/>
      <c r="F184" s="61"/>
      <c r="G184" s="61"/>
      <c r="H184" s="61"/>
      <c r="I184" s="61"/>
      <c r="J184" s="61"/>
      <c r="K184" s="61"/>
      <c r="L184" s="61"/>
      <c r="M184" s="61"/>
      <c r="N184" s="61"/>
      <c r="O184" s="61"/>
      <c r="P184" s="61"/>
      <c r="Q184" s="61"/>
      <c r="R184" s="61"/>
      <c r="S184" s="61"/>
    </row>
    <row r="185" spans="1:19">
      <c r="A185" s="111"/>
      <c r="B185" s="61"/>
      <c r="C185" s="61"/>
      <c r="D185" s="61"/>
      <c r="E185" s="61"/>
      <c r="F185" s="61"/>
      <c r="G185" s="61"/>
      <c r="H185" s="61"/>
      <c r="I185" s="61"/>
      <c r="J185" s="61"/>
      <c r="K185" s="61"/>
      <c r="L185" s="61"/>
      <c r="M185" s="61"/>
      <c r="N185" s="61"/>
      <c r="O185" s="61"/>
      <c r="P185" s="61"/>
      <c r="Q185" s="61"/>
      <c r="R185" s="61"/>
      <c r="S185" s="61"/>
    </row>
    <row r="186" spans="1:19">
      <c r="A186" s="111"/>
      <c r="B186" s="61"/>
      <c r="C186" s="61"/>
      <c r="D186" s="61"/>
      <c r="E186" s="61"/>
      <c r="F186" s="61"/>
      <c r="G186" s="61"/>
      <c r="H186" s="61"/>
      <c r="I186" s="61"/>
      <c r="J186" s="61"/>
      <c r="K186" s="61"/>
      <c r="L186" s="61"/>
      <c r="M186" s="61"/>
      <c r="N186" s="61"/>
      <c r="O186" s="61"/>
      <c r="P186" s="61"/>
      <c r="Q186" s="61"/>
      <c r="R186" s="61"/>
      <c r="S186" s="61"/>
    </row>
    <row r="187" spans="1:19">
      <c r="A187" s="111"/>
      <c r="B187" s="61"/>
      <c r="C187" s="61"/>
      <c r="D187" s="61"/>
      <c r="E187" s="61"/>
      <c r="F187" s="61"/>
      <c r="G187" s="61"/>
      <c r="H187" s="61"/>
      <c r="I187" s="61"/>
      <c r="J187" s="61"/>
      <c r="K187" s="61"/>
      <c r="L187" s="61"/>
      <c r="M187" s="61"/>
      <c r="N187" s="61"/>
      <c r="O187" s="61"/>
      <c r="P187" s="61"/>
      <c r="Q187" s="61"/>
      <c r="R187" s="61"/>
      <c r="S187" s="61"/>
    </row>
    <row r="188" spans="1:19">
      <c r="A188" s="111"/>
      <c r="B188" s="61"/>
      <c r="C188" s="61"/>
      <c r="D188" s="61"/>
      <c r="E188" s="61"/>
      <c r="F188" s="61"/>
      <c r="G188" s="61"/>
      <c r="H188" s="61"/>
      <c r="I188" s="61"/>
      <c r="J188" s="61"/>
      <c r="K188" s="61"/>
      <c r="L188" s="61"/>
      <c r="M188" s="61"/>
      <c r="N188" s="61"/>
      <c r="O188" s="61"/>
      <c r="P188" s="61"/>
      <c r="Q188" s="61"/>
      <c r="R188" s="61"/>
      <c r="S188" s="61"/>
    </row>
    <row r="189" spans="1:19">
      <c r="A189" s="111"/>
      <c r="B189" s="61"/>
      <c r="C189" s="61"/>
      <c r="D189" s="61"/>
      <c r="E189" s="61"/>
      <c r="F189" s="61"/>
      <c r="G189" s="61"/>
      <c r="H189" s="61"/>
      <c r="I189" s="61"/>
      <c r="J189" s="61"/>
      <c r="K189" s="61"/>
      <c r="L189" s="61"/>
      <c r="M189" s="61"/>
      <c r="N189" s="61"/>
      <c r="O189" s="61"/>
      <c r="P189" s="61"/>
      <c r="Q189" s="61"/>
      <c r="R189" s="61"/>
      <c r="S189" s="61"/>
    </row>
    <row r="190" spans="1:19">
      <c r="A190" s="111"/>
      <c r="B190" s="61"/>
      <c r="C190" s="61"/>
      <c r="D190" s="61"/>
      <c r="E190" s="61"/>
      <c r="F190" s="61"/>
      <c r="G190" s="61"/>
      <c r="H190" s="61"/>
      <c r="I190" s="61"/>
      <c r="J190" s="61"/>
      <c r="K190" s="61"/>
      <c r="L190" s="61"/>
      <c r="M190" s="61"/>
      <c r="N190" s="61"/>
      <c r="O190" s="61"/>
      <c r="P190" s="61"/>
      <c r="Q190" s="61"/>
      <c r="R190" s="61"/>
      <c r="S190" s="61"/>
    </row>
    <row r="191" spans="1:19">
      <c r="A191" s="111"/>
      <c r="B191" s="61"/>
      <c r="C191" s="61"/>
      <c r="D191" s="61"/>
      <c r="E191" s="61"/>
      <c r="F191" s="61"/>
      <c r="G191" s="61"/>
      <c r="H191" s="61"/>
      <c r="I191" s="61"/>
      <c r="J191" s="61"/>
      <c r="K191" s="61"/>
      <c r="L191" s="61"/>
      <c r="M191" s="61"/>
      <c r="N191" s="61"/>
      <c r="O191" s="61"/>
      <c r="P191" s="61"/>
      <c r="Q191" s="61"/>
      <c r="R191" s="61"/>
      <c r="S191" s="61"/>
    </row>
    <row r="192" spans="1:19">
      <c r="A192" s="111"/>
      <c r="B192" s="61"/>
      <c r="C192" s="61"/>
      <c r="D192" s="61"/>
      <c r="E192" s="61"/>
      <c r="F192" s="61"/>
      <c r="G192" s="61"/>
      <c r="H192" s="61"/>
      <c r="I192" s="61"/>
      <c r="J192" s="61"/>
      <c r="K192" s="61"/>
      <c r="L192" s="61"/>
      <c r="M192" s="61"/>
      <c r="N192" s="61"/>
      <c r="O192" s="61"/>
      <c r="P192" s="61"/>
      <c r="Q192" s="61"/>
      <c r="R192" s="61"/>
      <c r="S192" s="61"/>
    </row>
    <row r="193" spans="1:19">
      <c r="A193" s="111"/>
      <c r="B193" s="61"/>
      <c r="C193" s="61"/>
      <c r="D193" s="61"/>
      <c r="E193" s="61"/>
      <c r="F193" s="61"/>
      <c r="G193" s="61"/>
      <c r="H193" s="61"/>
      <c r="I193" s="61"/>
      <c r="J193" s="61"/>
      <c r="K193" s="61"/>
      <c r="L193" s="61"/>
      <c r="M193" s="61"/>
      <c r="N193" s="61"/>
      <c r="O193" s="61"/>
      <c r="P193" s="61"/>
      <c r="Q193" s="61"/>
      <c r="R193" s="61"/>
      <c r="S193" s="61"/>
    </row>
    <row r="194" spans="1:19">
      <c r="A194" s="111"/>
      <c r="B194" s="61"/>
      <c r="C194" s="61"/>
      <c r="D194" s="61"/>
      <c r="E194" s="61"/>
      <c r="F194" s="61"/>
      <c r="G194" s="61"/>
      <c r="H194" s="61"/>
      <c r="I194" s="61"/>
      <c r="J194" s="61"/>
      <c r="K194" s="61"/>
      <c r="L194" s="61"/>
      <c r="M194" s="61"/>
      <c r="N194" s="61"/>
      <c r="O194" s="61"/>
      <c r="P194" s="61"/>
      <c r="Q194" s="61"/>
      <c r="R194" s="61"/>
      <c r="S194" s="61"/>
    </row>
    <row r="195" spans="1:19">
      <c r="A195" s="111"/>
      <c r="B195" s="61"/>
      <c r="C195" s="61"/>
      <c r="D195" s="61"/>
      <c r="E195" s="61"/>
      <c r="F195" s="61"/>
      <c r="G195" s="61"/>
      <c r="H195" s="61"/>
      <c r="I195" s="61"/>
      <c r="J195" s="61"/>
      <c r="K195" s="61"/>
      <c r="L195" s="61"/>
      <c r="M195" s="61"/>
      <c r="N195" s="61"/>
      <c r="O195" s="61"/>
      <c r="P195" s="61"/>
      <c r="Q195" s="61"/>
      <c r="R195" s="61"/>
      <c r="S195" s="61"/>
    </row>
    <row r="196" spans="1:19">
      <c r="A196" s="111"/>
      <c r="B196" s="61"/>
      <c r="C196" s="61"/>
      <c r="D196" s="61"/>
      <c r="E196" s="61"/>
      <c r="F196" s="61"/>
      <c r="G196" s="61"/>
      <c r="H196" s="61"/>
      <c r="I196" s="61"/>
      <c r="J196" s="61"/>
      <c r="K196" s="61"/>
      <c r="L196" s="61"/>
      <c r="M196" s="61"/>
      <c r="N196" s="61"/>
      <c r="O196" s="61"/>
      <c r="P196" s="61"/>
      <c r="Q196" s="61"/>
      <c r="R196" s="61"/>
      <c r="S196" s="61"/>
    </row>
    <row r="197" spans="1:19">
      <c r="A197" s="111"/>
      <c r="B197" s="61"/>
      <c r="C197" s="61"/>
      <c r="D197" s="61"/>
      <c r="E197" s="61"/>
      <c r="F197" s="61"/>
      <c r="G197" s="61"/>
      <c r="H197" s="61"/>
      <c r="I197" s="61"/>
      <c r="J197" s="61"/>
      <c r="K197" s="61"/>
      <c r="L197" s="61"/>
      <c r="M197" s="61"/>
      <c r="N197" s="61"/>
      <c r="O197" s="61"/>
      <c r="P197" s="61"/>
      <c r="Q197" s="61"/>
      <c r="R197" s="61"/>
      <c r="S197" s="61"/>
    </row>
    <row r="198" spans="1:19">
      <c r="A198" s="111"/>
      <c r="B198" s="61"/>
      <c r="C198" s="61"/>
      <c r="D198" s="61"/>
      <c r="E198" s="61"/>
      <c r="F198" s="61"/>
      <c r="G198" s="61"/>
      <c r="H198" s="61"/>
      <c r="I198" s="61"/>
      <c r="J198" s="61"/>
      <c r="K198" s="61"/>
      <c r="L198" s="61"/>
      <c r="M198" s="61"/>
      <c r="N198" s="61"/>
      <c r="O198" s="61"/>
      <c r="P198" s="61"/>
      <c r="Q198" s="61"/>
      <c r="R198" s="61"/>
      <c r="S198" s="61"/>
    </row>
    <row r="199" spans="1:19">
      <c r="A199" s="111"/>
      <c r="B199" s="61"/>
      <c r="C199" s="61"/>
      <c r="D199" s="61"/>
      <c r="E199" s="61"/>
      <c r="F199" s="61"/>
      <c r="G199" s="61"/>
      <c r="H199" s="61"/>
      <c r="I199" s="61"/>
      <c r="J199" s="61"/>
      <c r="K199" s="61"/>
      <c r="L199" s="61"/>
      <c r="M199" s="61"/>
      <c r="N199" s="61"/>
      <c r="O199" s="61"/>
      <c r="P199" s="61"/>
      <c r="Q199" s="61"/>
      <c r="R199" s="61"/>
      <c r="S199" s="61"/>
    </row>
    <row r="200" spans="1:19">
      <c r="A200" s="111"/>
      <c r="B200" s="61"/>
      <c r="C200" s="61"/>
      <c r="D200" s="61"/>
      <c r="E200" s="61"/>
      <c r="F200" s="61"/>
      <c r="G200" s="61"/>
      <c r="H200" s="61"/>
      <c r="I200" s="61"/>
      <c r="J200" s="61"/>
      <c r="K200" s="61"/>
      <c r="L200" s="61"/>
      <c r="M200" s="61"/>
      <c r="N200" s="61"/>
      <c r="O200" s="61"/>
      <c r="P200" s="61"/>
      <c r="Q200" s="61"/>
      <c r="R200" s="61"/>
      <c r="S200" s="61"/>
    </row>
    <row r="201" spans="1:19">
      <c r="A201" s="111"/>
      <c r="B201" s="61"/>
      <c r="C201" s="61"/>
      <c r="D201" s="61"/>
      <c r="E201" s="61"/>
      <c r="F201" s="61"/>
      <c r="G201" s="61"/>
      <c r="H201" s="61"/>
      <c r="I201" s="61"/>
      <c r="J201" s="61"/>
      <c r="K201" s="61"/>
      <c r="L201" s="61"/>
      <c r="M201" s="61"/>
      <c r="N201" s="61"/>
      <c r="O201" s="61"/>
      <c r="P201" s="61"/>
      <c r="Q201" s="61"/>
      <c r="R201" s="61"/>
      <c r="S201" s="61"/>
    </row>
    <row r="202" spans="1:19">
      <c r="A202" s="111"/>
      <c r="B202" s="61"/>
      <c r="C202" s="61"/>
      <c r="D202" s="61"/>
      <c r="E202" s="61"/>
      <c r="F202" s="61"/>
      <c r="G202" s="61"/>
      <c r="H202" s="61"/>
      <c r="I202" s="61"/>
      <c r="J202" s="61"/>
      <c r="K202" s="61"/>
      <c r="L202" s="61"/>
      <c r="M202" s="61"/>
      <c r="N202" s="61"/>
      <c r="O202" s="61"/>
      <c r="P202" s="61"/>
      <c r="Q202" s="61"/>
      <c r="R202" s="61"/>
      <c r="S202" s="61"/>
    </row>
    <row r="203" spans="1:19">
      <c r="A203" s="111"/>
      <c r="B203" s="61"/>
      <c r="C203" s="61"/>
      <c r="D203" s="61"/>
      <c r="E203" s="61"/>
      <c r="F203" s="61"/>
      <c r="G203" s="61"/>
      <c r="H203" s="61"/>
      <c r="I203" s="61"/>
      <c r="J203" s="61"/>
      <c r="K203" s="61"/>
      <c r="L203" s="61"/>
      <c r="M203" s="61"/>
      <c r="N203" s="61"/>
      <c r="O203" s="61"/>
      <c r="P203" s="61"/>
      <c r="Q203" s="61"/>
      <c r="R203" s="61"/>
      <c r="S203" s="61"/>
    </row>
    <row r="204" spans="1:19">
      <c r="A204" s="111"/>
      <c r="B204" s="61"/>
      <c r="C204" s="61"/>
      <c r="D204" s="61"/>
      <c r="E204" s="61"/>
      <c r="F204" s="61"/>
      <c r="G204" s="61"/>
      <c r="H204" s="61"/>
      <c r="I204" s="61"/>
      <c r="J204" s="61"/>
      <c r="K204" s="61"/>
      <c r="L204" s="61"/>
      <c r="M204" s="61"/>
      <c r="N204" s="61"/>
      <c r="O204" s="61"/>
      <c r="P204" s="61"/>
      <c r="Q204" s="61"/>
      <c r="R204" s="61"/>
      <c r="S204" s="61"/>
    </row>
    <row r="205" spans="1:19">
      <c r="A205" s="111"/>
      <c r="B205" s="61"/>
      <c r="C205" s="61"/>
      <c r="D205" s="61"/>
      <c r="E205" s="61"/>
      <c r="F205" s="61"/>
      <c r="G205" s="61"/>
      <c r="H205" s="61"/>
      <c r="I205" s="61"/>
      <c r="J205" s="61"/>
      <c r="K205" s="61"/>
      <c r="L205" s="61"/>
      <c r="M205" s="61"/>
      <c r="N205" s="61"/>
      <c r="O205" s="61"/>
      <c r="P205" s="61"/>
      <c r="Q205" s="61"/>
      <c r="R205" s="61"/>
      <c r="S205" s="61"/>
    </row>
    <row r="206" spans="1:19">
      <c r="A206" s="111"/>
      <c r="B206" s="61"/>
      <c r="C206" s="61"/>
      <c r="D206" s="61"/>
      <c r="E206" s="61"/>
      <c r="F206" s="61"/>
      <c r="G206" s="61"/>
      <c r="H206" s="61"/>
      <c r="I206" s="61"/>
      <c r="J206" s="61"/>
      <c r="K206" s="61"/>
      <c r="L206" s="61"/>
      <c r="M206" s="61"/>
      <c r="N206" s="61"/>
      <c r="O206" s="61"/>
      <c r="P206" s="61"/>
      <c r="Q206" s="61"/>
      <c r="R206" s="61"/>
      <c r="S206" s="61"/>
    </row>
    <row r="207" spans="1:19">
      <c r="A207" s="111"/>
      <c r="B207" s="61"/>
      <c r="C207" s="61"/>
      <c r="D207" s="61"/>
      <c r="E207" s="61"/>
      <c r="F207" s="61"/>
      <c r="G207" s="61"/>
      <c r="H207" s="61"/>
      <c r="I207" s="61"/>
      <c r="J207" s="61"/>
      <c r="K207" s="61"/>
      <c r="L207" s="61"/>
      <c r="M207" s="61"/>
      <c r="N207" s="61"/>
      <c r="O207" s="61"/>
      <c r="P207" s="61"/>
      <c r="Q207" s="61"/>
      <c r="R207" s="61"/>
      <c r="S207" s="61"/>
    </row>
    <row r="208" spans="1:19">
      <c r="A208" s="111"/>
      <c r="B208" s="61"/>
      <c r="C208" s="61"/>
      <c r="D208" s="61"/>
      <c r="E208" s="61"/>
      <c r="F208" s="61"/>
      <c r="G208" s="61"/>
      <c r="H208" s="61"/>
      <c r="I208" s="61"/>
      <c r="J208" s="61"/>
      <c r="K208" s="61"/>
      <c r="L208" s="61"/>
      <c r="M208" s="61"/>
      <c r="N208" s="61"/>
      <c r="O208" s="61"/>
      <c r="P208" s="61"/>
      <c r="Q208" s="61"/>
      <c r="R208" s="61"/>
      <c r="S208" s="61"/>
    </row>
    <row r="209" spans="1:19">
      <c r="A209" s="111"/>
      <c r="B209" s="61"/>
      <c r="C209" s="61"/>
      <c r="D209" s="61"/>
      <c r="E209" s="61"/>
      <c r="F209" s="61"/>
      <c r="G209" s="61"/>
      <c r="H209" s="61"/>
      <c r="I209" s="61"/>
      <c r="J209" s="61"/>
      <c r="K209" s="61"/>
      <c r="L209" s="61"/>
      <c r="M209" s="61"/>
      <c r="N209" s="61"/>
      <c r="O209" s="61"/>
      <c r="P209" s="61"/>
      <c r="Q209" s="61"/>
      <c r="R209" s="61"/>
      <c r="S209" s="61"/>
    </row>
    <row r="210" spans="1:19">
      <c r="A210" s="111"/>
      <c r="B210" s="61"/>
      <c r="C210" s="61"/>
      <c r="D210" s="61"/>
      <c r="E210" s="61"/>
      <c r="F210" s="61"/>
      <c r="G210" s="61"/>
      <c r="H210" s="61"/>
      <c r="I210" s="61"/>
      <c r="J210" s="61"/>
      <c r="K210" s="61"/>
      <c r="L210" s="61"/>
      <c r="M210" s="61"/>
      <c r="N210" s="61"/>
      <c r="O210" s="61"/>
      <c r="P210" s="61"/>
      <c r="Q210" s="61"/>
      <c r="R210" s="61"/>
      <c r="S210" s="61"/>
    </row>
    <row r="211" spans="1:19">
      <c r="A211" s="111"/>
      <c r="B211" s="61"/>
      <c r="C211" s="61"/>
      <c r="D211" s="61"/>
      <c r="E211" s="61"/>
      <c r="F211" s="61"/>
      <c r="G211" s="61"/>
      <c r="H211" s="61"/>
      <c r="I211" s="61"/>
      <c r="J211" s="61"/>
      <c r="K211" s="61"/>
      <c r="L211" s="61"/>
      <c r="M211" s="61"/>
      <c r="N211" s="61"/>
      <c r="O211" s="61"/>
      <c r="P211" s="61"/>
      <c r="Q211" s="61"/>
      <c r="R211" s="61"/>
      <c r="S211" s="61"/>
    </row>
    <row r="212" spans="1:19">
      <c r="A212" s="111"/>
      <c r="B212" s="61"/>
      <c r="C212" s="61"/>
      <c r="D212" s="61"/>
      <c r="E212" s="61"/>
      <c r="F212" s="61"/>
      <c r="G212" s="61"/>
      <c r="H212" s="61"/>
      <c r="I212" s="61"/>
      <c r="J212" s="61"/>
      <c r="K212" s="61"/>
      <c r="L212" s="61"/>
      <c r="M212" s="61"/>
      <c r="N212" s="61"/>
      <c r="O212" s="61"/>
      <c r="P212" s="61"/>
      <c r="Q212" s="61"/>
      <c r="R212" s="61"/>
      <c r="S212" s="61"/>
    </row>
    <row r="213" spans="1:19">
      <c r="A213" s="111"/>
      <c r="B213" s="61"/>
      <c r="C213" s="61"/>
      <c r="D213" s="61"/>
      <c r="E213" s="61"/>
      <c r="F213" s="61"/>
      <c r="G213" s="61"/>
      <c r="H213" s="61"/>
      <c r="I213" s="61"/>
      <c r="J213" s="61"/>
      <c r="K213" s="61"/>
      <c r="L213" s="61"/>
      <c r="M213" s="61"/>
      <c r="N213" s="61"/>
      <c r="O213" s="61"/>
      <c r="P213" s="61"/>
      <c r="Q213" s="61"/>
      <c r="R213" s="61"/>
      <c r="S213" s="61"/>
    </row>
    <row r="214" spans="1:19">
      <c r="A214" s="111"/>
      <c r="B214" s="61"/>
      <c r="C214" s="61"/>
      <c r="D214" s="61"/>
      <c r="E214" s="61"/>
      <c r="F214" s="61"/>
      <c r="G214" s="61"/>
      <c r="H214" s="61"/>
      <c r="I214" s="61"/>
      <c r="J214" s="61"/>
      <c r="K214" s="61"/>
      <c r="L214" s="61"/>
      <c r="M214" s="61"/>
      <c r="N214" s="61"/>
      <c r="O214" s="61"/>
      <c r="P214" s="61"/>
      <c r="Q214" s="61"/>
      <c r="R214" s="61"/>
      <c r="S214" s="61"/>
    </row>
    <row r="215" spans="1:19">
      <c r="A215" s="111"/>
      <c r="B215" s="61"/>
      <c r="C215" s="61"/>
      <c r="D215" s="61"/>
      <c r="E215" s="61"/>
      <c r="F215" s="61"/>
      <c r="G215" s="61"/>
      <c r="H215" s="61"/>
      <c r="I215" s="61"/>
      <c r="J215" s="61"/>
      <c r="K215" s="61"/>
      <c r="L215" s="61"/>
      <c r="M215" s="61"/>
      <c r="N215" s="61"/>
      <c r="O215" s="61"/>
      <c r="P215" s="61"/>
      <c r="Q215" s="61"/>
      <c r="R215" s="61"/>
      <c r="S215" s="61"/>
    </row>
    <row r="216" spans="1:19">
      <c r="A216" s="111"/>
      <c r="B216" s="61"/>
      <c r="C216" s="61"/>
      <c r="D216" s="61"/>
      <c r="E216" s="61"/>
      <c r="F216" s="61"/>
      <c r="G216" s="61"/>
      <c r="H216" s="61"/>
      <c r="I216" s="61"/>
      <c r="J216" s="61"/>
      <c r="K216" s="61"/>
      <c r="L216" s="61"/>
      <c r="M216" s="61"/>
      <c r="N216" s="61"/>
      <c r="O216" s="61"/>
      <c r="P216" s="61"/>
      <c r="Q216" s="61"/>
      <c r="R216" s="61"/>
      <c r="S216" s="61"/>
    </row>
    <row r="217" spans="1:19">
      <c r="A217" s="111"/>
      <c r="B217" s="61"/>
      <c r="C217" s="61"/>
      <c r="D217" s="61"/>
      <c r="E217" s="61"/>
      <c r="F217" s="61"/>
      <c r="G217" s="61"/>
      <c r="H217" s="61"/>
      <c r="I217" s="61"/>
      <c r="J217" s="61"/>
      <c r="K217" s="61"/>
      <c r="L217" s="61"/>
      <c r="M217" s="61"/>
      <c r="N217" s="61"/>
      <c r="O217" s="61"/>
      <c r="P217" s="61"/>
      <c r="Q217" s="61"/>
      <c r="R217" s="61"/>
      <c r="S217" s="61"/>
    </row>
    <row r="218" spans="1:19">
      <c r="A218" s="111"/>
      <c r="B218" s="61"/>
      <c r="C218" s="61"/>
      <c r="D218" s="61"/>
      <c r="E218" s="61"/>
      <c r="F218" s="61"/>
      <c r="G218" s="61"/>
      <c r="H218" s="61"/>
      <c r="I218" s="61"/>
      <c r="J218" s="61"/>
      <c r="K218" s="61"/>
      <c r="L218" s="61"/>
      <c r="M218" s="61"/>
      <c r="N218" s="61"/>
      <c r="O218" s="61"/>
      <c r="P218" s="61"/>
      <c r="Q218" s="61"/>
      <c r="R218" s="61"/>
      <c r="S218" s="61"/>
    </row>
    <row r="219" spans="1:19">
      <c r="A219" s="111"/>
      <c r="B219" s="61"/>
      <c r="C219" s="61"/>
      <c r="D219" s="61"/>
      <c r="E219" s="61"/>
      <c r="F219" s="61"/>
      <c r="G219" s="61"/>
      <c r="H219" s="61"/>
      <c r="I219" s="61"/>
      <c r="J219" s="61"/>
      <c r="K219" s="61"/>
      <c r="L219" s="61"/>
      <c r="M219" s="61"/>
      <c r="N219" s="61"/>
      <c r="O219" s="61"/>
      <c r="P219" s="61"/>
      <c r="Q219" s="61"/>
      <c r="R219" s="61"/>
      <c r="S219" s="61"/>
    </row>
    <row r="220" spans="1:19">
      <c r="A220" s="111"/>
      <c r="B220" s="61"/>
      <c r="C220" s="61"/>
      <c r="D220" s="61"/>
      <c r="E220" s="61"/>
      <c r="F220" s="61"/>
      <c r="G220" s="61"/>
      <c r="H220" s="61"/>
      <c r="I220" s="61"/>
      <c r="J220" s="61"/>
      <c r="K220" s="61"/>
      <c r="L220" s="61"/>
      <c r="M220" s="61"/>
      <c r="N220" s="61"/>
      <c r="O220" s="61"/>
      <c r="P220" s="61"/>
      <c r="Q220" s="61"/>
      <c r="R220" s="61"/>
      <c r="S220" s="61"/>
    </row>
    <row r="221" spans="1:19">
      <c r="A221" s="111"/>
      <c r="B221" s="61"/>
      <c r="C221" s="61"/>
      <c r="D221" s="61"/>
      <c r="E221" s="61"/>
      <c r="F221" s="61"/>
      <c r="G221" s="61"/>
      <c r="H221" s="61"/>
      <c r="I221" s="61"/>
      <c r="J221" s="61"/>
      <c r="K221" s="61"/>
      <c r="L221" s="61"/>
      <c r="M221" s="61"/>
      <c r="N221" s="61"/>
      <c r="O221" s="61"/>
      <c r="P221" s="61"/>
      <c r="Q221" s="61"/>
      <c r="R221" s="61"/>
      <c r="S221" s="61"/>
    </row>
    <row r="222" spans="1:19">
      <c r="A222" s="111"/>
      <c r="B222" s="61"/>
      <c r="C222" s="61"/>
      <c r="D222" s="61"/>
      <c r="E222" s="61"/>
      <c r="F222" s="61"/>
      <c r="G222" s="61"/>
      <c r="H222" s="61"/>
      <c r="I222" s="61"/>
      <c r="J222" s="61"/>
      <c r="K222" s="61"/>
      <c r="L222" s="61"/>
      <c r="M222" s="61"/>
      <c r="N222" s="61"/>
      <c r="O222" s="61"/>
      <c r="P222" s="61"/>
      <c r="Q222" s="61"/>
      <c r="R222" s="61"/>
      <c r="S222" s="61"/>
    </row>
    <row r="223" spans="1:19">
      <c r="A223" s="111"/>
      <c r="B223" s="61"/>
      <c r="C223" s="61"/>
      <c r="D223" s="61"/>
      <c r="E223" s="61"/>
      <c r="F223" s="61"/>
      <c r="G223" s="61"/>
      <c r="H223" s="61"/>
      <c r="I223" s="61"/>
      <c r="J223" s="61"/>
      <c r="K223" s="61"/>
      <c r="L223" s="61"/>
      <c r="M223" s="61"/>
      <c r="N223" s="61"/>
      <c r="O223" s="61"/>
      <c r="P223" s="61"/>
      <c r="Q223" s="61"/>
      <c r="R223" s="61"/>
      <c r="S223" s="61"/>
    </row>
    <row r="224" spans="1:19">
      <c r="A224" s="111"/>
      <c r="B224" s="61"/>
      <c r="C224" s="61"/>
      <c r="D224" s="61"/>
      <c r="E224" s="61"/>
      <c r="F224" s="61"/>
      <c r="G224" s="61"/>
      <c r="H224" s="61"/>
      <c r="I224" s="61"/>
      <c r="J224" s="61"/>
      <c r="K224" s="61"/>
      <c r="L224" s="61"/>
      <c r="M224" s="61"/>
      <c r="N224" s="61"/>
      <c r="O224" s="61"/>
      <c r="P224" s="61"/>
      <c r="Q224" s="61"/>
      <c r="R224" s="61"/>
      <c r="S224" s="61"/>
    </row>
    <row r="225" spans="1:19">
      <c r="A225" s="111"/>
      <c r="B225" s="61"/>
      <c r="C225" s="61"/>
      <c r="D225" s="61"/>
      <c r="E225" s="61"/>
      <c r="F225" s="61"/>
      <c r="G225" s="61"/>
      <c r="H225" s="61"/>
      <c r="I225" s="61"/>
      <c r="J225" s="61"/>
      <c r="K225" s="61"/>
      <c r="L225" s="61"/>
      <c r="M225" s="61"/>
      <c r="N225" s="61"/>
      <c r="O225" s="61"/>
      <c r="P225" s="61"/>
      <c r="Q225" s="61"/>
      <c r="R225" s="61"/>
      <c r="S225" s="61"/>
    </row>
    <row r="226" spans="1:19">
      <c r="A226" s="111"/>
      <c r="B226" s="61"/>
      <c r="C226" s="61"/>
      <c r="D226" s="61"/>
      <c r="E226" s="61"/>
      <c r="F226" s="61"/>
      <c r="G226" s="61"/>
      <c r="H226" s="61"/>
      <c r="I226" s="61"/>
      <c r="J226" s="61"/>
      <c r="K226" s="61"/>
      <c r="L226" s="61"/>
      <c r="M226" s="61"/>
      <c r="N226" s="61"/>
      <c r="O226" s="61"/>
      <c r="P226" s="61"/>
      <c r="Q226" s="61"/>
      <c r="R226" s="61"/>
      <c r="S226" s="61"/>
    </row>
    <row r="227" spans="1:19">
      <c r="A227" s="111"/>
      <c r="B227" s="61"/>
      <c r="C227" s="61"/>
      <c r="D227" s="61"/>
      <c r="E227" s="61"/>
      <c r="F227" s="61"/>
      <c r="G227" s="61"/>
      <c r="H227" s="61"/>
      <c r="I227" s="61"/>
      <c r="J227" s="61"/>
      <c r="K227" s="61"/>
      <c r="L227" s="61"/>
      <c r="M227" s="61"/>
      <c r="N227" s="61"/>
      <c r="O227" s="61"/>
      <c r="P227" s="61"/>
      <c r="Q227" s="61"/>
      <c r="R227" s="61"/>
      <c r="S227" s="61"/>
    </row>
    <row r="228" spans="1:19">
      <c r="A228" s="111"/>
      <c r="B228" s="61"/>
      <c r="C228" s="61"/>
      <c r="D228" s="61"/>
      <c r="E228" s="61"/>
      <c r="F228" s="61"/>
      <c r="G228" s="61"/>
      <c r="H228" s="61"/>
      <c r="I228" s="61"/>
      <c r="J228" s="61"/>
      <c r="K228" s="61"/>
      <c r="L228" s="61"/>
      <c r="M228" s="61"/>
      <c r="N228" s="61"/>
      <c r="O228" s="61"/>
      <c r="P228" s="61"/>
      <c r="Q228" s="61"/>
      <c r="R228" s="61"/>
      <c r="S228" s="61"/>
    </row>
    <row r="229" spans="1:19">
      <c r="A229" s="111"/>
      <c r="B229" s="61"/>
      <c r="C229" s="61"/>
      <c r="D229" s="61"/>
      <c r="E229" s="61"/>
      <c r="F229" s="61"/>
      <c r="G229" s="61"/>
      <c r="H229" s="61"/>
      <c r="I229" s="61"/>
      <c r="J229" s="61"/>
      <c r="K229" s="61"/>
      <c r="L229" s="61"/>
      <c r="M229" s="61"/>
      <c r="N229" s="61"/>
      <c r="O229" s="61"/>
      <c r="P229" s="61"/>
      <c r="Q229" s="61"/>
      <c r="R229" s="61"/>
      <c r="S229" s="61"/>
    </row>
    <row r="230" spans="1:19">
      <c r="A230" s="111"/>
      <c r="B230" s="61"/>
      <c r="C230" s="61"/>
      <c r="D230" s="61"/>
      <c r="E230" s="61"/>
      <c r="F230" s="61"/>
      <c r="G230" s="61"/>
      <c r="H230" s="61"/>
      <c r="I230" s="61"/>
      <c r="J230" s="61"/>
      <c r="K230" s="61"/>
      <c r="L230" s="61"/>
      <c r="M230" s="61"/>
      <c r="N230" s="61"/>
      <c r="O230" s="61"/>
      <c r="P230" s="61"/>
      <c r="Q230" s="61"/>
      <c r="R230" s="61"/>
      <c r="S230" s="61"/>
    </row>
    <row r="231" spans="1:19">
      <c r="A231" s="111"/>
      <c r="B231" s="61"/>
      <c r="C231" s="61"/>
      <c r="D231" s="61"/>
      <c r="E231" s="61"/>
      <c r="F231" s="61"/>
      <c r="G231" s="61"/>
      <c r="H231" s="61"/>
      <c r="I231" s="61"/>
      <c r="J231" s="61"/>
      <c r="K231" s="61"/>
      <c r="L231" s="61"/>
      <c r="M231" s="61"/>
      <c r="N231" s="61"/>
      <c r="O231" s="61"/>
      <c r="P231" s="61"/>
      <c r="Q231" s="61"/>
      <c r="R231" s="61"/>
      <c r="S231" s="61"/>
    </row>
    <row r="232" spans="1:19">
      <c r="A232" s="111"/>
      <c r="B232" s="61"/>
      <c r="C232" s="61"/>
      <c r="D232" s="61"/>
      <c r="E232" s="61"/>
      <c r="F232" s="61"/>
      <c r="G232" s="61"/>
      <c r="H232" s="61"/>
      <c r="I232" s="61"/>
      <c r="J232" s="61"/>
      <c r="K232" s="61"/>
      <c r="L232" s="61"/>
      <c r="M232" s="61"/>
      <c r="N232" s="61"/>
      <c r="O232" s="61"/>
      <c r="P232" s="61"/>
      <c r="Q232" s="61"/>
      <c r="R232" s="61"/>
      <c r="S232" s="61"/>
    </row>
    <row r="233" spans="1:19">
      <c r="A233" s="111"/>
      <c r="B233" s="61"/>
      <c r="C233" s="61"/>
      <c r="D233" s="61"/>
      <c r="E233" s="61"/>
      <c r="F233" s="61"/>
      <c r="G233" s="61"/>
      <c r="H233" s="61"/>
      <c r="I233" s="61"/>
      <c r="J233" s="61"/>
      <c r="K233" s="61"/>
      <c r="L233" s="61"/>
      <c r="M233" s="61"/>
      <c r="N233" s="61"/>
      <c r="O233" s="61"/>
      <c r="P233" s="61"/>
      <c r="Q233" s="61"/>
      <c r="R233" s="61"/>
      <c r="S233" s="61"/>
    </row>
    <row r="234" spans="1:19">
      <c r="A234" s="111"/>
      <c r="B234" s="61"/>
      <c r="C234" s="61"/>
      <c r="D234" s="61"/>
      <c r="E234" s="61"/>
      <c r="F234" s="61"/>
      <c r="G234" s="61"/>
      <c r="H234" s="61"/>
      <c r="I234" s="61"/>
      <c r="J234" s="61"/>
      <c r="K234" s="61"/>
      <c r="L234" s="61"/>
      <c r="M234" s="61"/>
      <c r="N234" s="61"/>
      <c r="O234" s="61"/>
      <c r="P234" s="61"/>
      <c r="Q234" s="61"/>
      <c r="R234" s="61"/>
      <c r="S234" s="61"/>
    </row>
    <row r="235" spans="1:19">
      <c r="A235" s="111"/>
      <c r="B235" s="61"/>
      <c r="C235" s="61"/>
      <c r="D235" s="61"/>
      <c r="E235" s="61"/>
      <c r="F235" s="61"/>
      <c r="G235" s="61"/>
      <c r="H235" s="61"/>
      <c r="I235" s="61"/>
      <c r="J235" s="61"/>
      <c r="K235" s="61"/>
      <c r="L235" s="61"/>
      <c r="M235" s="61"/>
      <c r="N235" s="61"/>
      <c r="O235" s="61"/>
      <c r="P235" s="61"/>
      <c r="Q235" s="61"/>
      <c r="R235" s="61"/>
      <c r="S235" s="61"/>
    </row>
    <row r="236" spans="1:19">
      <c r="A236" s="111"/>
      <c r="B236" s="61"/>
      <c r="C236" s="61"/>
      <c r="D236" s="61"/>
      <c r="E236" s="61"/>
      <c r="F236" s="61"/>
      <c r="G236" s="61"/>
      <c r="H236" s="61"/>
      <c r="I236" s="61"/>
      <c r="J236" s="61"/>
      <c r="K236" s="61"/>
      <c r="L236" s="61"/>
      <c r="M236" s="61"/>
      <c r="N236" s="61"/>
      <c r="O236" s="61"/>
      <c r="P236" s="61"/>
      <c r="Q236" s="61"/>
      <c r="R236" s="61"/>
      <c r="S236" s="61"/>
    </row>
    <row r="237" spans="1:19">
      <c r="A237" s="111"/>
      <c r="B237" s="61"/>
      <c r="C237" s="61"/>
      <c r="D237" s="61"/>
      <c r="E237" s="61"/>
      <c r="F237" s="61"/>
      <c r="G237" s="61"/>
      <c r="H237" s="61"/>
      <c r="I237" s="61"/>
      <c r="J237" s="61"/>
      <c r="K237" s="61"/>
      <c r="L237" s="61"/>
      <c r="M237" s="61"/>
      <c r="N237" s="61"/>
      <c r="O237" s="61"/>
      <c r="P237" s="61"/>
      <c r="Q237" s="61"/>
      <c r="R237" s="61"/>
      <c r="S237" s="61"/>
    </row>
    <row r="238" spans="1:19">
      <c r="A238" s="111"/>
      <c r="B238" s="61"/>
      <c r="C238" s="61"/>
      <c r="D238" s="61"/>
      <c r="E238" s="61"/>
      <c r="F238" s="61"/>
      <c r="G238" s="61"/>
      <c r="H238" s="61"/>
      <c r="I238" s="61"/>
      <c r="J238" s="61"/>
      <c r="K238" s="61"/>
      <c r="L238" s="61"/>
      <c r="M238" s="61"/>
      <c r="N238" s="61"/>
      <c r="O238" s="61"/>
      <c r="P238" s="61"/>
      <c r="Q238" s="61"/>
      <c r="R238" s="61"/>
      <c r="S238" s="61"/>
    </row>
    <row r="239" spans="1:19">
      <c r="A239" s="111"/>
      <c r="B239" s="61"/>
      <c r="C239" s="61"/>
      <c r="D239" s="61"/>
      <c r="E239" s="61"/>
      <c r="F239" s="61"/>
      <c r="G239" s="61"/>
      <c r="H239" s="61"/>
      <c r="I239" s="61"/>
      <c r="J239" s="61"/>
      <c r="K239" s="61"/>
      <c r="L239" s="61"/>
      <c r="M239" s="61"/>
      <c r="N239" s="61"/>
      <c r="O239" s="61"/>
      <c r="P239" s="61"/>
      <c r="Q239" s="61"/>
      <c r="R239" s="61"/>
      <c r="S239" s="61"/>
    </row>
    <row r="240" spans="1:19">
      <c r="A240" s="111"/>
      <c r="B240" s="61"/>
      <c r="C240" s="61"/>
      <c r="D240" s="61"/>
      <c r="E240" s="61"/>
      <c r="F240" s="61"/>
      <c r="G240" s="61"/>
      <c r="H240" s="61"/>
      <c r="I240" s="61"/>
      <c r="J240" s="61"/>
      <c r="K240" s="61"/>
      <c r="L240" s="61"/>
      <c r="M240" s="61"/>
      <c r="N240" s="61"/>
      <c r="O240" s="61"/>
      <c r="P240" s="61"/>
      <c r="Q240" s="61"/>
      <c r="R240" s="61"/>
      <c r="S240" s="61"/>
    </row>
    <row r="241" spans="1:19">
      <c r="A241" s="111"/>
      <c r="B241" s="61"/>
      <c r="C241" s="61"/>
      <c r="D241" s="61"/>
      <c r="E241" s="61"/>
      <c r="F241" s="61"/>
      <c r="G241" s="61"/>
      <c r="H241" s="61"/>
      <c r="I241" s="61"/>
      <c r="J241" s="61"/>
      <c r="K241" s="61"/>
      <c r="L241" s="61"/>
      <c r="M241" s="61"/>
      <c r="N241" s="61"/>
      <c r="O241" s="61"/>
      <c r="P241" s="61"/>
      <c r="Q241" s="61"/>
      <c r="R241" s="61"/>
      <c r="S241" s="61"/>
    </row>
    <row r="242" spans="1:19">
      <c r="A242" s="111"/>
      <c r="B242" s="61"/>
      <c r="C242" s="61"/>
      <c r="D242" s="61"/>
      <c r="E242" s="61"/>
      <c r="F242" s="61"/>
      <c r="G242" s="61"/>
      <c r="H242" s="61"/>
      <c r="I242" s="61"/>
      <c r="J242" s="61"/>
      <c r="K242" s="61"/>
      <c r="L242" s="61"/>
      <c r="M242" s="61"/>
      <c r="N242" s="61"/>
      <c r="O242" s="61"/>
      <c r="P242" s="61"/>
      <c r="Q242" s="61"/>
      <c r="R242" s="61"/>
      <c r="S242" s="61"/>
    </row>
    <row r="243" spans="1:19">
      <c r="A243" s="111"/>
      <c r="B243" s="61"/>
      <c r="C243" s="61"/>
      <c r="D243" s="61"/>
      <c r="E243" s="61"/>
      <c r="F243" s="61"/>
      <c r="G243" s="61"/>
      <c r="H243" s="61"/>
      <c r="I243" s="61"/>
      <c r="J243" s="61"/>
      <c r="K243" s="61"/>
      <c r="L243" s="61"/>
      <c r="M243" s="61"/>
      <c r="N243" s="61"/>
      <c r="O243" s="61"/>
      <c r="P243" s="61"/>
      <c r="Q243" s="61"/>
      <c r="R243" s="61"/>
      <c r="S243" s="61"/>
    </row>
    <row r="244" spans="1:19">
      <c r="A244" s="111"/>
      <c r="B244" s="61"/>
      <c r="C244" s="61"/>
      <c r="D244" s="61"/>
      <c r="E244" s="61"/>
      <c r="F244" s="61"/>
      <c r="G244" s="61"/>
      <c r="H244" s="61"/>
      <c r="I244" s="61"/>
      <c r="J244" s="61"/>
      <c r="K244" s="61"/>
      <c r="L244" s="61"/>
      <c r="M244" s="61"/>
      <c r="N244" s="61"/>
      <c r="O244" s="61"/>
      <c r="P244" s="61"/>
      <c r="Q244" s="61"/>
      <c r="R244" s="61"/>
      <c r="S244" s="61"/>
    </row>
    <row r="245" spans="1:19">
      <c r="A245" s="111"/>
      <c r="B245" s="61"/>
      <c r="C245" s="61"/>
      <c r="D245" s="61"/>
      <c r="E245" s="61"/>
      <c r="F245" s="61"/>
      <c r="G245" s="61"/>
      <c r="H245" s="61"/>
      <c r="I245" s="61"/>
      <c r="J245" s="61"/>
      <c r="K245" s="61"/>
      <c r="L245" s="61"/>
      <c r="M245" s="61"/>
      <c r="N245" s="61"/>
      <c r="O245" s="61"/>
      <c r="P245" s="61"/>
      <c r="Q245" s="61"/>
      <c r="R245" s="61"/>
      <c r="S245" s="61"/>
    </row>
    <row r="246" spans="1:19">
      <c r="A246" s="111"/>
      <c r="B246" s="61"/>
      <c r="C246" s="61"/>
      <c r="D246" s="61"/>
      <c r="E246" s="61"/>
      <c r="F246" s="61"/>
      <c r="G246" s="61"/>
      <c r="H246" s="61"/>
      <c r="I246" s="61"/>
      <c r="J246" s="61"/>
      <c r="K246" s="61"/>
      <c r="L246" s="61"/>
      <c r="M246" s="61"/>
      <c r="N246" s="61"/>
      <c r="O246" s="61"/>
      <c r="P246" s="61"/>
      <c r="Q246" s="61"/>
      <c r="R246" s="61"/>
      <c r="S246" s="61"/>
    </row>
    <row r="247" spans="1:19">
      <c r="A247" s="111"/>
      <c r="B247" s="61"/>
      <c r="C247" s="61"/>
      <c r="D247" s="61"/>
      <c r="E247" s="61"/>
      <c r="F247" s="61"/>
      <c r="G247" s="61"/>
      <c r="H247" s="61"/>
      <c r="I247" s="61"/>
      <c r="J247" s="61"/>
      <c r="K247" s="61"/>
      <c r="L247" s="61"/>
      <c r="M247" s="61"/>
      <c r="N247" s="61"/>
      <c r="O247" s="61"/>
      <c r="P247" s="61"/>
      <c r="Q247" s="61"/>
      <c r="R247" s="61"/>
      <c r="S247" s="61"/>
    </row>
    <row r="248" spans="1:19">
      <c r="A248" s="111"/>
      <c r="B248" s="61"/>
      <c r="C248" s="61"/>
      <c r="D248" s="61"/>
      <c r="E248" s="61"/>
      <c r="F248" s="61"/>
      <c r="G248" s="61"/>
      <c r="H248" s="61"/>
      <c r="I248" s="61"/>
      <c r="J248" s="61"/>
      <c r="K248" s="61"/>
      <c r="L248" s="61"/>
      <c r="M248" s="61"/>
      <c r="N248" s="61"/>
      <c r="O248" s="61"/>
      <c r="P248" s="61"/>
      <c r="Q248" s="61"/>
      <c r="R248" s="61"/>
      <c r="S248" s="61"/>
    </row>
    <row r="249" spans="1:19">
      <c r="A249" s="111"/>
      <c r="B249" s="61"/>
      <c r="C249" s="61"/>
      <c r="D249" s="61"/>
      <c r="E249" s="61"/>
      <c r="F249" s="61"/>
      <c r="G249" s="61"/>
      <c r="H249" s="61"/>
      <c r="I249" s="61"/>
      <c r="J249" s="61"/>
      <c r="K249" s="61"/>
      <c r="L249" s="61"/>
      <c r="M249" s="61"/>
      <c r="N249" s="61"/>
      <c r="O249" s="61"/>
      <c r="P249" s="61"/>
      <c r="Q249" s="61"/>
      <c r="R249" s="61"/>
      <c r="S249" s="61"/>
    </row>
    <row r="250" spans="1:19">
      <c r="A250" s="111"/>
      <c r="B250" s="61"/>
      <c r="C250" s="61"/>
      <c r="D250" s="61"/>
      <c r="E250" s="61"/>
      <c r="F250" s="61"/>
      <c r="G250" s="61"/>
      <c r="H250" s="61"/>
      <c r="I250" s="61"/>
      <c r="J250" s="61"/>
      <c r="K250" s="61"/>
      <c r="L250" s="61"/>
      <c r="M250" s="61"/>
      <c r="N250" s="61"/>
      <c r="O250" s="61"/>
      <c r="P250" s="61"/>
      <c r="Q250" s="61"/>
      <c r="R250" s="61"/>
      <c r="S250" s="61"/>
    </row>
    <row r="251" spans="1:19">
      <c r="A251" s="111"/>
      <c r="B251" s="61"/>
      <c r="C251" s="61"/>
      <c r="D251" s="61"/>
      <c r="E251" s="61"/>
      <c r="F251" s="61"/>
      <c r="G251" s="61"/>
      <c r="H251" s="61"/>
      <c r="I251" s="61"/>
      <c r="J251" s="61"/>
      <c r="K251" s="61"/>
      <c r="L251" s="61"/>
      <c r="M251" s="61"/>
      <c r="N251" s="61"/>
      <c r="O251" s="61"/>
      <c r="P251" s="61"/>
      <c r="Q251" s="61"/>
      <c r="R251" s="61"/>
      <c r="S251" s="61"/>
    </row>
    <row r="252" spans="1:19">
      <c r="A252" s="111"/>
      <c r="B252" s="61"/>
      <c r="C252" s="61"/>
      <c r="D252" s="61"/>
      <c r="E252" s="61"/>
      <c r="F252" s="61"/>
      <c r="G252" s="61"/>
      <c r="H252" s="61"/>
      <c r="I252" s="61"/>
      <c r="J252" s="61"/>
      <c r="K252" s="61"/>
      <c r="L252" s="61"/>
      <c r="M252" s="61"/>
      <c r="N252" s="61"/>
      <c r="O252" s="61"/>
      <c r="P252" s="61"/>
      <c r="Q252" s="61"/>
      <c r="R252" s="61"/>
      <c r="S252" s="61"/>
    </row>
    <row r="253" spans="1:19">
      <c r="A253" s="111"/>
      <c r="B253" s="61"/>
      <c r="C253" s="61"/>
      <c r="D253" s="61"/>
      <c r="E253" s="61"/>
      <c r="F253" s="61"/>
      <c r="G253" s="61"/>
      <c r="H253" s="61"/>
      <c r="I253" s="61"/>
      <c r="J253" s="61"/>
      <c r="K253" s="61"/>
      <c r="L253" s="61"/>
      <c r="M253" s="61"/>
      <c r="N253" s="61"/>
      <c r="O253" s="61"/>
      <c r="P253" s="61"/>
      <c r="Q253" s="61"/>
      <c r="R253" s="61"/>
      <c r="S253" s="61"/>
    </row>
    <row r="254" spans="1:19">
      <c r="A254" s="111"/>
      <c r="B254" s="61"/>
      <c r="C254" s="61"/>
      <c r="D254" s="61"/>
      <c r="E254" s="61"/>
      <c r="F254" s="61"/>
      <c r="G254" s="61"/>
      <c r="H254" s="61"/>
      <c r="I254" s="61"/>
      <c r="J254" s="61"/>
      <c r="K254" s="61"/>
      <c r="L254" s="61"/>
      <c r="M254" s="61"/>
      <c r="N254" s="61"/>
      <c r="O254" s="61"/>
      <c r="P254" s="61"/>
      <c r="Q254" s="61"/>
      <c r="R254" s="61"/>
      <c r="S254" s="61"/>
    </row>
    <row r="255" spans="1:19">
      <c r="A255" s="111"/>
      <c r="B255" s="61"/>
      <c r="C255" s="61"/>
      <c r="D255" s="61"/>
      <c r="E255" s="61"/>
      <c r="F255" s="61"/>
      <c r="G255" s="61"/>
      <c r="H255" s="61"/>
      <c r="I255" s="61"/>
      <c r="J255" s="61"/>
      <c r="K255" s="61"/>
      <c r="L255" s="61"/>
      <c r="M255" s="61"/>
      <c r="N255" s="61"/>
      <c r="O255" s="61"/>
      <c r="P255" s="61"/>
      <c r="Q255" s="61"/>
      <c r="R255" s="61"/>
      <c r="S255" s="61"/>
    </row>
    <row r="256" spans="1:19">
      <c r="A256" s="111"/>
      <c r="B256" s="61"/>
      <c r="C256" s="61"/>
      <c r="D256" s="61"/>
      <c r="E256" s="61"/>
      <c r="F256" s="61"/>
      <c r="G256" s="61"/>
      <c r="H256" s="61"/>
      <c r="I256" s="61"/>
      <c r="J256" s="61"/>
      <c r="K256" s="61"/>
      <c r="L256" s="61"/>
      <c r="M256" s="61"/>
      <c r="N256" s="61"/>
      <c r="O256" s="61"/>
      <c r="P256" s="61"/>
      <c r="Q256" s="61"/>
      <c r="R256" s="61"/>
      <c r="S256" s="61"/>
    </row>
    <row r="257" spans="1:19">
      <c r="A257" s="111"/>
      <c r="B257" s="61"/>
      <c r="C257" s="61"/>
      <c r="D257" s="61"/>
      <c r="E257" s="61"/>
      <c r="F257" s="61"/>
      <c r="G257" s="61"/>
      <c r="H257" s="61"/>
      <c r="I257" s="61"/>
      <c r="J257" s="61"/>
      <c r="K257" s="61"/>
      <c r="L257" s="61"/>
      <c r="M257" s="61"/>
      <c r="N257" s="61"/>
      <c r="O257" s="61"/>
      <c r="P257" s="61"/>
      <c r="Q257" s="61"/>
      <c r="R257" s="61"/>
      <c r="S257" s="61"/>
    </row>
    <row r="258" spans="1:19">
      <c r="A258" s="111"/>
      <c r="B258" s="61"/>
      <c r="C258" s="61"/>
      <c r="D258" s="61"/>
      <c r="E258" s="61"/>
      <c r="F258" s="61"/>
      <c r="G258" s="61"/>
      <c r="H258" s="61"/>
      <c r="I258" s="61"/>
      <c r="J258" s="61"/>
      <c r="K258" s="61"/>
      <c r="L258" s="61"/>
      <c r="M258" s="61"/>
      <c r="N258" s="61"/>
      <c r="O258" s="61"/>
      <c r="P258" s="61"/>
      <c r="Q258" s="61"/>
      <c r="R258" s="61"/>
      <c r="S258" s="61"/>
    </row>
    <row r="259" spans="1:19">
      <c r="A259" s="111"/>
      <c r="B259" s="61"/>
      <c r="C259" s="61"/>
      <c r="D259" s="61"/>
      <c r="E259" s="61"/>
      <c r="F259" s="61"/>
      <c r="G259" s="61"/>
      <c r="H259" s="61"/>
      <c r="I259" s="61"/>
      <c r="J259" s="61"/>
      <c r="K259" s="61"/>
      <c r="L259" s="61"/>
      <c r="M259" s="61"/>
      <c r="N259" s="61"/>
      <c r="O259" s="61"/>
      <c r="P259" s="61"/>
      <c r="Q259" s="61"/>
      <c r="R259" s="61"/>
      <c r="S259" s="61"/>
    </row>
    <row r="260" spans="1:19">
      <c r="A260" s="111"/>
      <c r="B260" s="61"/>
      <c r="C260" s="61"/>
      <c r="D260" s="61"/>
      <c r="E260" s="61"/>
      <c r="F260" s="61"/>
      <c r="G260" s="61"/>
      <c r="H260" s="61"/>
      <c r="I260" s="61"/>
      <c r="J260" s="61"/>
      <c r="K260" s="61"/>
      <c r="L260" s="61"/>
      <c r="M260" s="61"/>
      <c r="N260" s="61"/>
      <c r="O260" s="61"/>
      <c r="P260" s="61"/>
      <c r="Q260" s="61"/>
      <c r="R260" s="61"/>
      <c r="S260" s="61"/>
    </row>
    <row r="261" spans="1:19">
      <c r="A261" s="111"/>
      <c r="B261" s="61"/>
      <c r="C261" s="61"/>
      <c r="D261" s="61"/>
      <c r="E261" s="61"/>
      <c r="F261" s="61"/>
      <c r="G261" s="61"/>
      <c r="H261" s="61"/>
      <c r="I261" s="61"/>
      <c r="J261" s="61"/>
      <c r="K261" s="61"/>
      <c r="L261" s="61"/>
      <c r="M261" s="61"/>
      <c r="N261" s="61"/>
      <c r="O261" s="61"/>
      <c r="P261" s="61"/>
      <c r="Q261" s="61"/>
      <c r="R261" s="61"/>
      <c r="S261" s="61"/>
    </row>
    <row r="262" spans="1:19">
      <c r="A262" s="111"/>
      <c r="B262" s="61"/>
      <c r="C262" s="61"/>
      <c r="D262" s="61"/>
      <c r="E262" s="61"/>
      <c r="F262" s="61"/>
      <c r="G262" s="61"/>
      <c r="H262" s="61"/>
      <c r="I262" s="61"/>
      <c r="J262" s="61"/>
      <c r="K262" s="61"/>
      <c r="L262" s="61"/>
      <c r="M262" s="61"/>
      <c r="N262" s="61"/>
      <c r="O262" s="61"/>
      <c r="P262" s="61"/>
      <c r="Q262" s="61"/>
      <c r="R262" s="61"/>
      <c r="S262" s="61"/>
    </row>
    <row r="263" spans="1:19">
      <c r="A263" s="111"/>
      <c r="B263" s="61"/>
      <c r="C263" s="61"/>
      <c r="D263" s="61"/>
      <c r="E263" s="61"/>
      <c r="F263" s="61"/>
      <c r="G263" s="61"/>
      <c r="H263" s="61"/>
      <c r="I263" s="61"/>
      <c r="J263" s="61"/>
      <c r="K263" s="61"/>
      <c r="L263" s="61"/>
      <c r="M263" s="61"/>
      <c r="N263" s="61"/>
      <c r="O263" s="61"/>
      <c r="P263" s="61"/>
      <c r="Q263" s="61"/>
      <c r="R263" s="61"/>
      <c r="S263" s="61"/>
    </row>
    <row r="264" spans="1:19">
      <c r="A264" s="111"/>
      <c r="B264" s="61"/>
      <c r="C264" s="61"/>
      <c r="D264" s="61"/>
      <c r="E264" s="61"/>
      <c r="F264" s="61"/>
      <c r="G264" s="61"/>
      <c r="H264" s="61"/>
      <c r="I264" s="61"/>
      <c r="J264" s="61"/>
      <c r="K264" s="61"/>
      <c r="L264" s="61"/>
      <c r="M264" s="61"/>
      <c r="N264" s="61"/>
      <c r="O264" s="61"/>
      <c r="P264" s="61"/>
      <c r="Q264" s="61"/>
      <c r="R264" s="61"/>
      <c r="S264" s="61"/>
    </row>
    <row r="265" spans="1:19">
      <c r="A265" s="111"/>
      <c r="B265" s="61"/>
      <c r="C265" s="61"/>
      <c r="D265" s="61"/>
      <c r="E265" s="61"/>
      <c r="F265" s="61"/>
      <c r="G265" s="61"/>
      <c r="H265" s="61"/>
      <c r="I265" s="61"/>
      <c r="J265" s="61"/>
      <c r="K265" s="61"/>
      <c r="L265" s="61"/>
      <c r="M265" s="61"/>
      <c r="N265" s="61"/>
      <c r="O265" s="61"/>
      <c r="P265" s="61"/>
      <c r="Q265" s="61"/>
      <c r="R265" s="61"/>
      <c r="S265" s="61"/>
    </row>
    <row r="266" spans="1:19">
      <c r="A266" s="111"/>
      <c r="B266" s="61"/>
      <c r="C266" s="61"/>
      <c r="D266" s="61"/>
      <c r="E266" s="61"/>
      <c r="F266" s="61"/>
      <c r="G266" s="61"/>
      <c r="H266" s="61"/>
      <c r="I266" s="61"/>
      <c r="J266" s="61"/>
      <c r="K266" s="61"/>
      <c r="L266" s="61"/>
      <c r="M266" s="61"/>
      <c r="N266" s="61"/>
      <c r="O266" s="61"/>
      <c r="P266" s="61"/>
      <c r="Q266" s="61"/>
      <c r="R266" s="61"/>
      <c r="S266" s="61"/>
    </row>
    <row r="267" spans="1:19">
      <c r="A267" s="111"/>
      <c r="B267" s="61"/>
      <c r="C267" s="61"/>
      <c r="D267" s="61"/>
      <c r="E267" s="61"/>
      <c r="F267" s="61"/>
      <c r="G267" s="61"/>
      <c r="H267" s="61"/>
      <c r="I267" s="61"/>
      <c r="J267" s="61"/>
      <c r="K267" s="61"/>
      <c r="L267" s="61"/>
      <c r="M267" s="61"/>
      <c r="N267" s="61"/>
      <c r="O267" s="61"/>
      <c r="P267" s="61"/>
      <c r="Q267" s="61"/>
      <c r="R267" s="61"/>
      <c r="S267" s="61"/>
    </row>
    <row r="268" spans="1:19">
      <c r="A268" s="111"/>
      <c r="B268" s="61"/>
      <c r="C268" s="61"/>
      <c r="D268" s="61"/>
      <c r="E268" s="61"/>
      <c r="F268" s="61"/>
      <c r="G268" s="61"/>
      <c r="H268" s="61"/>
      <c r="I268" s="61"/>
      <c r="J268" s="61"/>
      <c r="K268" s="61"/>
      <c r="L268" s="61"/>
      <c r="M268" s="61"/>
      <c r="N268" s="61"/>
      <c r="O268" s="61"/>
      <c r="P268" s="61"/>
      <c r="Q268" s="61"/>
      <c r="R268" s="61"/>
      <c r="S268" s="61"/>
    </row>
    <row r="269" spans="1:19">
      <c r="A269" s="111"/>
      <c r="B269" s="61"/>
      <c r="C269" s="61"/>
      <c r="D269" s="61"/>
      <c r="E269" s="61"/>
      <c r="F269" s="61"/>
      <c r="G269" s="61"/>
      <c r="H269" s="61"/>
      <c r="I269" s="61"/>
      <c r="J269" s="61"/>
      <c r="K269" s="61"/>
      <c r="L269" s="61"/>
      <c r="M269" s="61"/>
      <c r="N269" s="61"/>
      <c r="O269" s="61"/>
      <c r="P269" s="61"/>
      <c r="Q269" s="61"/>
      <c r="R269" s="61"/>
      <c r="S269" s="61"/>
    </row>
    <row r="270" spans="1:19">
      <c r="A270" s="111"/>
      <c r="B270" s="61"/>
      <c r="C270" s="61"/>
      <c r="D270" s="61"/>
      <c r="E270" s="61"/>
      <c r="F270" s="61"/>
      <c r="G270" s="61"/>
      <c r="H270" s="61"/>
      <c r="I270" s="61"/>
      <c r="J270" s="61"/>
      <c r="K270" s="61"/>
      <c r="L270" s="61"/>
      <c r="M270" s="61"/>
      <c r="N270" s="61"/>
      <c r="O270" s="61"/>
      <c r="P270" s="61"/>
      <c r="Q270" s="61"/>
      <c r="R270" s="61"/>
      <c r="S270" s="61"/>
    </row>
    <row r="271" spans="1:19">
      <c r="A271" s="111"/>
      <c r="B271" s="61"/>
      <c r="C271" s="61"/>
      <c r="D271" s="61"/>
      <c r="E271" s="61"/>
      <c r="F271" s="61"/>
      <c r="G271" s="61"/>
      <c r="H271" s="61"/>
      <c r="I271" s="61"/>
      <c r="J271" s="61"/>
      <c r="K271" s="61"/>
      <c r="L271" s="61"/>
      <c r="M271" s="61"/>
      <c r="N271" s="61"/>
      <c r="O271" s="61"/>
      <c r="P271" s="61"/>
      <c r="Q271" s="61"/>
      <c r="R271" s="61"/>
      <c r="S271" s="61"/>
    </row>
    <row r="272" spans="1:19">
      <c r="A272" s="111"/>
      <c r="B272" s="61"/>
      <c r="C272" s="61"/>
      <c r="D272" s="61"/>
      <c r="E272" s="61"/>
      <c r="F272" s="61"/>
      <c r="G272" s="61"/>
      <c r="H272" s="61"/>
      <c r="I272" s="61"/>
      <c r="J272" s="61"/>
      <c r="K272" s="61"/>
      <c r="L272" s="61"/>
      <c r="M272" s="61"/>
      <c r="N272" s="61"/>
      <c r="O272" s="61"/>
      <c r="P272" s="61"/>
      <c r="Q272" s="61"/>
      <c r="R272" s="61"/>
      <c r="S272" s="61"/>
    </row>
    <row r="273" spans="1:19">
      <c r="A273" s="111"/>
      <c r="B273" s="61"/>
      <c r="C273" s="61"/>
      <c r="D273" s="61"/>
      <c r="E273" s="61"/>
      <c r="F273" s="61"/>
      <c r="G273" s="61"/>
      <c r="H273" s="61"/>
      <c r="I273" s="61"/>
      <c r="J273" s="61"/>
      <c r="K273" s="61"/>
      <c r="L273" s="61"/>
      <c r="M273" s="61"/>
      <c r="N273" s="61"/>
      <c r="O273" s="61"/>
      <c r="P273" s="61"/>
      <c r="Q273" s="61"/>
      <c r="R273" s="61"/>
      <c r="S273" s="61"/>
    </row>
    <row r="274" spans="1:19">
      <c r="A274" s="111"/>
      <c r="B274" s="61"/>
      <c r="C274" s="61"/>
      <c r="D274" s="61"/>
      <c r="E274" s="61"/>
      <c r="F274" s="61"/>
      <c r="G274" s="61"/>
      <c r="H274" s="61"/>
      <c r="I274" s="61"/>
      <c r="J274" s="61"/>
      <c r="K274" s="61"/>
      <c r="L274" s="61"/>
      <c r="M274" s="61"/>
      <c r="N274" s="61"/>
      <c r="O274" s="61"/>
      <c r="P274" s="61"/>
      <c r="Q274" s="61"/>
      <c r="R274" s="61"/>
      <c r="S274" s="61"/>
    </row>
    <row r="275" spans="1:19">
      <c r="A275" s="111"/>
      <c r="B275" s="61"/>
      <c r="C275" s="61"/>
      <c r="D275" s="61"/>
      <c r="E275" s="61"/>
      <c r="F275" s="61"/>
      <c r="G275" s="61"/>
      <c r="H275" s="61"/>
      <c r="I275" s="61"/>
      <c r="J275" s="61"/>
      <c r="K275" s="61"/>
      <c r="L275" s="61"/>
      <c r="M275" s="61"/>
      <c r="N275" s="61"/>
      <c r="O275" s="61"/>
      <c r="P275" s="61"/>
      <c r="Q275" s="61"/>
      <c r="R275" s="61"/>
      <c r="S275" s="61"/>
    </row>
    <row r="276" spans="1:19">
      <c r="A276" s="111"/>
      <c r="B276" s="61"/>
      <c r="C276" s="61"/>
      <c r="D276" s="61"/>
      <c r="E276" s="61"/>
      <c r="F276" s="61"/>
      <c r="G276" s="61"/>
      <c r="H276" s="61"/>
      <c r="I276" s="61"/>
      <c r="J276" s="61"/>
      <c r="K276" s="61"/>
      <c r="L276" s="61"/>
      <c r="M276" s="61"/>
      <c r="N276" s="61"/>
      <c r="O276" s="61"/>
      <c r="P276" s="61"/>
      <c r="Q276" s="61"/>
      <c r="R276" s="61"/>
      <c r="S276" s="61"/>
    </row>
    <row r="277" spans="1:19">
      <c r="A277" s="111"/>
      <c r="B277" s="61"/>
      <c r="C277" s="61"/>
      <c r="D277" s="61"/>
      <c r="E277" s="61"/>
      <c r="F277" s="61"/>
      <c r="G277" s="61"/>
      <c r="H277" s="61"/>
      <c r="I277" s="61"/>
      <c r="J277" s="61"/>
      <c r="K277" s="61"/>
      <c r="L277" s="61"/>
      <c r="M277" s="61"/>
      <c r="N277" s="61"/>
      <c r="O277" s="61"/>
      <c r="P277" s="61"/>
      <c r="Q277" s="61"/>
      <c r="R277" s="61"/>
      <c r="S277" s="61"/>
    </row>
    <row r="278" spans="1:19">
      <c r="A278" s="111"/>
      <c r="B278" s="61"/>
      <c r="C278" s="61"/>
      <c r="D278" s="61"/>
      <c r="E278" s="61"/>
      <c r="F278" s="61"/>
      <c r="G278" s="61"/>
      <c r="H278" s="61"/>
      <c r="I278" s="61"/>
      <c r="J278" s="61"/>
      <c r="K278" s="61"/>
      <c r="L278" s="61"/>
      <c r="M278" s="61"/>
      <c r="N278" s="61"/>
      <c r="O278" s="61"/>
      <c r="P278" s="61"/>
      <c r="Q278" s="61"/>
      <c r="R278" s="61"/>
      <c r="S278" s="61"/>
    </row>
    <row r="279" spans="1:19">
      <c r="A279" s="111"/>
      <c r="B279" s="61"/>
      <c r="C279" s="61"/>
      <c r="D279" s="61"/>
      <c r="E279" s="61"/>
      <c r="F279" s="61"/>
      <c r="G279" s="61"/>
      <c r="H279" s="61"/>
      <c r="I279" s="61"/>
      <c r="J279" s="61"/>
      <c r="K279" s="61"/>
      <c r="L279" s="61"/>
      <c r="M279" s="61"/>
      <c r="N279" s="61"/>
      <c r="O279" s="61"/>
      <c r="P279" s="61"/>
      <c r="Q279" s="61"/>
      <c r="R279" s="61"/>
      <c r="S279" s="61"/>
    </row>
    <row r="280" spans="1:19">
      <c r="A280" s="111"/>
      <c r="B280" s="61"/>
      <c r="C280" s="61"/>
      <c r="D280" s="61"/>
      <c r="E280" s="61"/>
      <c r="F280" s="61"/>
      <c r="G280" s="61"/>
      <c r="H280" s="61"/>
      <c r="I280" s="61"/>
      <c r="J280" s="61"/>
      <c r="K280" s="61"/>
      <c r="L280" s="61"/>
      <c r="M280" s="61"/>
      <c r="N280" s="61"/>
      <c r="O280" s="61"/>
      <c r="P280" s="61"/>
      <c r="Q280" s="61"/>
      <c r="R280" s="61"/>
      <c r="S280" s="61"/>
    </row>
    <row r="281" spans="1:19">
      <c r="A281" s="111"/>
      <c r="B281" s="61"/>
      <c r="C281" s="61"/>
      <c r="D281" s="61"/>
      <c r="E281" s="61"/>
      <c r="F281" s="61"/>
      <c r="G281" s="61"/>
      <c r="H281" s="61"/>
      <c r="I281" s="61"/>
      <c r="J281" s="61"/>
      <c r="K281" s="61"/>
      <c r="L281" s="61"/>
      <c r="M281" s="61"/>
      <c r="N281" s="61"/>
      <c r="O281" s="61"/>
      <c r="P281" s="61"/>
      <c r="Q281" s="61"/>
      <c r="R281" s="61"/>
      <c r="S281" s="61"/>
    </row>
    <row r="282" spans="1:19">
      <c r="A282" s="111"/>
      <c r="B282" s="61"/>
      <c r="C282" s="61"/>
      <c r="D282" s="61"/>
      <c r="E282" s="61"/>
      <c r="F282" s="61"/>
      <c r="G282" s="61"/>
      <c r="H282" s="61"/>
      <c r="I282" s="61"/>
      <c r="J282" s="61"/>
      <c r="K282" s="61"/>
      <c r="L282" s="61"/>
      <c r="M282" s="61"/>
      <c r="N282" s="61"/>
      <c r="O282" s="61"/>
      <c r="P282" s="61"/>
      <c r="Q282" s="61"/>
      <c r="R282" s="61"/>
      <c r="S282" s="61"/>
    </row>
    <row r="283" spans="1:19">
      <c r="A283" s="111"/>
      <c r="B283" s="61"/>
      <c r="C283" s="61"/>
      <c r="D283" s="61"/>
      <c r="E283" s="61"/>
      <c r="F283" s="61"/>
      <c r="G283" s="61"/>
      <c r="H283" s="61"/>
      <c r="I283" s="61"/>
      <c r="J283" s="61"/>
      <c r="K283" s="61"/>
      <c r="L283" s="61"/>
      <c r="M283" s="61"/>
      <c r="N283" s="61"/>
      <c r="O283" s="61"/>
      <c r="P283" s="61"/>
      <c r="Q283" s="61"/>
      <c r="R283" s="61"/>
      <c r="S283" s="61"/>
    </row>
    <row r="284" spans="1:19">
      <c r="A284" s="111"/>
      <c r="B284" s="61"/>
      <c r="C284" s="61"/>
      <c r="D284" s="61"/>
      <c r="E284" s="61"/>
      <c r="F284" s="61"/>
      <c r="G284" s="61"/>
      <c r="H284" s="61"/>
      <c r="I284" s="61"/>
      <c r="J284" s="61"/>
      <c r="K284" s="61"/>
      <c r="L284" s="61"/>
      <c r="M284" s="61"/>
      <c r="N284" s="61"/>
      <c r="O284" s="61"/>
      <c r="P284" s="61"/>
      <c r="Q284" s="61"/>
      <c r="R284" s="61"/>
      <c r="S284" s="61"/>
    </row>
    <row r="285" spans="1:19">
      <c r="A285" s="111"/>
      <c r="B285" s="61"/>
      <c r="C285" s="61"/>
      <c r="D285" s="61"/>
      <c r="E285" s="61"/>
      <c r="F285" s="61"/>
      <c r="G285" s="61"/>
      <c r="H285" s="61"/>
      <c r="I285" s="61"/>
      <c r="J285" s="61"/>
      <c r="K285" s="61"/>
      <c r="L285" s="61"/>
      <c r="M285" s="61"/>
      <c r="N285" s="61"/>
      <c r="O285" s="61"/>
      <c r="P285" s="61"/>
      <c r="Q285" s="61"/>
      <c r="R285" s="61"/>
      <c r="S285" s="61"/>
    </row>
    <row r="286" spans="1:19">
      <c r="A286" s="111"/>
      <c r="B286" s="61"/>
      <c r="C286" s="61"/>
      <c r="D286" s="61"/>
      <c r="E286" s="61"/>
      <c r="F286" s="61"/>
      <c r="G286" s="61"/>
      <c r="H286" s="61"/>
      <c r="I286" s="61"/>
      <c r="J286" s="61"/>
      <c r="K286" s="61"/>
      <c r="L286" s="61"/>
      <c r="M286" s="61"/>
      <c r="N286" s="61"/>
      <c r="O286" s="61"/>
      <c r="P286" s="61"/>
      <c r="Q286" s="61"/>
      <c r="R286" s="61"/>
      <c r="S286" s="61"/>
    </row>
    <row r="287" spans="1:19">
      <c r="A287" s="111"/>
      <c r="B287" s="61"/>
      <c r="C287" s="61"/>
      <c r="D287" s="61"/>
      <c r="E287" s="61"/>
      <c r="F287" s="61"/>
      <c r="G287" s="61"/>
      <c r="H287" s="61"/>
      <c r="I287" s="61"/>
      <c r="J287" s="61"/>
      <c r="K287" s="61"/>
      <c r="L287" s="61"/>
      <c r="M287" s="61"/>
      <c r="N287" s="61"/>
      <c r="O287" s="61"/>
      <c r="P287" s="61"/>
      <c r="Q287" s="61"/>
      <c r="R287" s="61"/>
      <c r="S287" s="61"/>
    </row>
    <row r="288" spans="1:19">
      <c r="A288" s="111"/>
      <c r="B288" s="61"/>
      <c r="C288" s="61"/>
      <c r="D288" s="61"/>
      <c r="E288" s="61"/>
      <c r="F288" s="61"/>
      <c r="G288" s="61"/>
      <c r="H288" s="61"/>
      <c r="I288" s="61"/>
      <c r="J288" s="61"/>
      <c r="K288" s="61"/>
      <c r="L288" s="61"/>
      <c r="M288" s="61"/>
      <c r="N288" s="61"/>
      <c r="O288" s="61"/>
      <c r="P288" s="61"/>
      <c r="Q288" s="61"/>
      <c r="R288" s="61"/>
      <c r="S288" s="61"/>
    </row>
    <row r="289" spans="1:19">
      <c r="A289" s="111"/>
      <c r="B289" s="61"/>
      <c r="C289" s="61"/>
      <c r="D289" s="61"/>
      <c r="E289" s="61"/>
      <c r="F289" s="61"/>
      <c r="G289" s="61"/>
      <c r="H289" s="61"/>
      <c r="I289" s="61"/>
      <c r="J289" s="61"/>
      <c r="K289" s="61"/>
      <c r="L289" s="61"/>
      <c r="M289" s="61"/>
      <c r="N289" s="61"/>
      <c r="O289" s="61"/>
      <c r="P289" s="61"/>
      <c r="Q289" s="61"/>
      <c r="R289" s="61"/>
      <c r="S289" s="61"/>
    </row>
    <row r="290" spans="1:19">
      <c r="A290" s="111"/>
      <c r="B290" s="61"/>
      <c r="C290" s="61"/>
      <c r="D290" s="61"/>
      <c r="E290" s="61"/>
      <c r="F290" s="61"/>
      <c r="G290" s="61"/>
      <c r="H290" s="61"/>
      <c r="I290" s="61"/>
      <c r="J290" s="61"/>
      <c r="K290" s="61"/>
      <c r="L290" s="61"/>
      <c r="M290" s="61"/>
      <c r="N290" s="61"/>
      <c r="O290" s="61"/>
      <c r="P290" s="61"/>
      <c r="Q290" s="61"/>
      <c r="R290" s="61"/>
      <c r="S290" s="61"/>
    </row>
    <row r="291" spans="1:19">
      <c r="A291" s="111"/>
      <c r="B291" s="61"/>
      <c r="C291" s="61"/>
      <c r="D291" s="61"/>
      <c r="E291" s="61"/>
      <c r="F291" s="61"/>
      <c r="G291" s="61"/>
      <c r="H291" s="61"/>
      <c r="I291" s="61"/>
      <c r="J291" s="61"/>
      <c r="K291" s="61"/>
      <c r="L291" s="61"/>
      <c r="M291" s="61"/>
      <c r="N291" s="61"/>
      <c r="O291" s="61"/>
      <c r="P291" s="61"/>
      <c r="Q291" s="61"/>
      <c r="R291" s="61"/>
      <c r="S291" s="61"/>
    </row>
    <row r="292" spans="1:19">
      <c r="A292" s="111"/>
      <c r="B292" s="61"/>
      <c r="C292" s="61"/>
      <c r="D292" s="61"/>
      <c r="E292" s="61"/>
      <c r="F292" s="61"/>
      <c r="G292" s="61"/>
      <c r="H292" s="61"/>
      <c r="I292" s="61"/>
      <c r="J292" s="61"/>
      <c r="K292" s="61"/>
      <c r="L292" s="61"/>
      <c r="M292" s="61"/>
      <c r="N292" s="61"/>
      <c r="O292" s="61"/>
      <c r="P292" s="61"/>
      <c r="Q292" s="61"/>
      <c r="R292" s="61"/>
      <c r="S292" s="61"/>
    </row>
    <row r="293" spans="1:19">
      <c r="A293" s="111"/>
      <c r="B293" s="61"/>
      <c r="C293" s="61"/>
      <c r="D293" s="61"/>
      <c r="E293" s="61"/>
      <c r="F293" s="61"/>
      <c r="G293" s="61"/>
      <c r="H293" s="61"/>
      <c r="I293" s="61"/>
      <c r="J293" s="61"/>
      <c r="K293" s="61"/>
      <c r="L293" s="61"/>
      <c r="M293" s="61"/>
      <c r="N293" s="61"/>
      <c r="O293" s="61"/>
      <c r="P293" s="61"/>
      <c r="Q293" s="61"/>
      <c r="R293" s="61"/>
      <c r="S293" s="61"/>
    </row>
    <row r="294" spans="1:19">
      <c r="A294" s="111"/>
      <c r="B294" s="61"/>
      <c r="C294" s="61"/>
      <c r="D294" s="61"/>
      <c r="E294" s="61"/>
      <c r="F294" s="61"/>
      <c r="G294" s="61"/>
      <c r="H294" s="61"/>
      <c r="I294" s="61"/>
      <c r="J294" s="61"/>
      <c r="K294" s="61"/>
      <c r="L294" s="61"/>
      <c r="M294" s="61"/>
      <c r="N294" s="61"/>
      <c r="O294" s="61"/>
      <c r="P294" s="61"/>
      <c r="Q294" s="61"/>
      <c r="R294" s="61"/>
      <c r="S294" s="61"/>
    </row>
    <row r="295" spans="1:19">
      <c r="A295" s="111"/>
      <c r="B295" s="61"/>
      <c r="C295" s="61"/>
      <c r="D295" s="61"/>
      <c r="E295" s="61"/>
      <c r="F295" s="61"/>
      <c r="G295" s="61"/>
      <c r="H295" s="61"/>
      <c r="I295" s="61"/>
      <c r="J295" s="61"/>
      <c r="K295" s="61"/>
      <c r="L295" s="61"/>
      <c r="M295" s="61"/>
      <c r="N295" s="61"/>
      <c r="O295" s="61"/>
      <c r="P295" s="61"/>
      <c r="Q295" s="61"/>
      <c r="R295" s="61"/>
      <c r="S295" s="61"/>
    </row>
    <row r="296" spans="1:19">
      <c r="A296" s="111"/>
      <c r="B296" s="61"/>
      <c r="C296" s="61"/>
      <c r="D296" s="61"/>
      <c r="E296" s="61"/>
      <c r="F296" s="61"/>
      <c r="G296" s="61"/>
      <c r="H296" s="61"/>
      <c r="I296" s="61"/>
      <c r="J296" s="61"/>
      <c r="K296" s="61"/>
      <c r="L296" s="61"/>
      <c r="M296" s="61"/>
      <c r="N296" s="61"/>
      <c r="O296" s="61"/>
      <c r="P296" s="61"/>
      <c r="Q296" s="61"/>
      <c r="R296" s="61"/>
      <c r="S296" s="61"/>
    </row>
    <row r="297" spans="1:19">
      <c r="A297" s="111"/>
      <c r="B297" s="61"/>
      <c r="C297" s="61"/>
      <c r="D297" s="61"/>
      <c r="E297" s="61"/>
      <c r="F297" s="61"/>
      <c r="G297" s="61"/>
      <c r="H297" s="61"/>
      <c r="I297" s="61"/>
      <c r="J297" s="61"/>
      <c r="K297" s="61"/>
      <c r="L297" s="61"/>
      <c r="M297" s="61"/>
      <c r="N297" s="61"/>
      <c r="O297" s="61"/>
      <c r="P297" s="61"/>
      <c r="Q297" s="61"/>
      <c r="R297" s="61"/>
      <c r="S297" s="61"/>
    </row>
    <row r="298" spans="1:19">
      <c r="A298" s="111"/>
      <c r="B298" s="61"/>
      <c r="C298" s="61"/>
      <c r="D298" s="61"/>
      <c r="E298" s="61"/>
      <c r="F298" s="61"/>
      <c r="G298" s="61"/>
      <c r="H298" s="61"/>
      <c r="I298" s="61"/>
      <c r="J298" s="61"/>
      <c r="K298" s="61"/>
      <c r="L298" s="61"/>
      <c r="M298" s="61"/>
      <c r="N298" s="61"/>
      <c r="O298" s="61"/>
      <c r="P298" s="61"/>
      <c r="Q298" s="61"/>
      <c r="R298" s="61"/>
      <c r="S298" s="61"/>
    </row>
    <row r="299" spans="1:19">
      <c r="A299" s="111"/>
      <c r="B299" s="61"/>
      <c r="C299" s="61"/>
      <c r="D299" s="61"/>
      <c r="E299" s="61"/>
      <c r="F299" s="61"/>
      <c r="G299" s="61"/>
      <c r="H299" s="61"/>
      <c r="I299" s="61"/>
      <c r="J299" s="61"/>
      <c r="K299" s="61"/>
      <c r="L299" s="61"/>
      <c r="M299" s="61"/>
      <c r="N299" s="61"/>
      <c r="O299" s="61"/>
      <c r="P299" s="61"/>
      <c r="Q299" s="61"/>
      <c r="R299" s="61"/>
      <c r="S299" s="61"/>
    </row>
    <row r="300" spans="1:19">
      <c r="A300" s="111"/>
      <c r="B300" s="61"/>
      <c r="C300" s="61"/>
      <c r="D300" s="61"/>
      <c r="E300" s="61"/>
      <c r="F300" s="61"/>
      <c r="G300" s="61"/>
      <c r="H300" s="61"/>
      <c r="I300" s="61"/>
      <c r="J300" s="61"/>
      <c r="K300" s="61"/>
      <c r="L300" s="61"/>
      <c r="M300" s="61"/>
      <c r="N300" s="61"/>
      <c r="O300" s="61"/>
      <c r="P300" s="61"/>
      <c r="Q300" s="61"/>
      <c r="R300" s="61"/>
      <c r="S300" s="61"/>
    </row>
    <row r="301" spans="1:19">
      <c r="A301" s="111"/>
      <c r="B301" s="61"/>
      <c r="C301" s="61"/>
      <c r="D301" s="61"/>
      <c r="E301" s="61"/>
      <c r="F301" s="61"/>
      <c r="G301" s="61"/>
      <c r="H301" s="61"/>
      <c r="I301" s="61"/>
      <c r="J301" s="61"/>
      <c r="K301" s="61"/>
      <c r="L301" s="61"/>
      <c r="M301" s="61"/>
      <c r="N301" s="61"/>
      <c r="O301" s="61"/>
      <c r="P301" s="61"/>
      <c r="Q301" s="61"/>
      <c r="R301" s="61"/>
      <c r="S301" s="61"/>
    </row>
    <row r="302" spans="1:19">
      <c r="A302" s="111"/>
      <c r="B302" s="61"/>
      <c r="C302" s="61"/>
      <c r="D302" s="61"/>
      <c r="E302" s="61"/>
      <c r="F302" s="61"/>
      <c r="G302" s="61"/>
      <c r="H302" s="61"/>
      <c r="I302" s="61"/>
      <c r="J302" s="61"/>
      <c r="K302" s="61"/>
      <c r="L302" s="61"/>
      <c r="M302" s="61"/>
      <c r="N302" s="61"/>
      <c r="O302" s="61"/>
      <c r="P302" s="61"/>
      <c r="Q302" s="61"/>
      <c r="R302" s="61"/>
      <c r="S302" s="61"/>
    </row>
    <row r="303" spans="1:19">
      <c r="A303" s="111"/>
      <c r="B303" s="61"/>
      <c r="C303" s="61"/>
      <c r="D303" s="61"/>
      <c r="E303" s="61"/>
      <c r="F303" s="61"/>
      <c r="G303" s="61"/>
      <c r="H303" s="61"/>
      <c r="I303" s="61"/>
      <c r="J303" s="61"/>
      <c r="K303" s="61"/>
      <c r="L303" s="61"/>
      <c r="M303" s="61"/>
      <c r="N303" s="61"/>
      <c r="O303" s="61"/>
      <c r="P303" s="61"/>
      <c r="Q303" s="61"/>
      <c r="R303" s="61"/>
      <c r="S303" s="61"/>
    </row>
    <row r="304" spans="1:19">
      <c r="A304" s="111"/>
      <c r="B304" s="61"/>
      <c r="C304" s="61"/>
      <c r="D304" s="61"/>
      <c r="E304" s="61"/>
      <c r="F304" s="61"/>
      <c r="G304" s="61"/>
      <c r="H304" s="61"/>
      <c r="I304" s="61"/>
      <c r="J304" s="61"/>
      <c r="K304" s="61"/>
      <c r="L304" s="61"/>
      <c r="M304" s="61"/>
      <c r="N304" s="61"/>
      <c r="O304" s="61"/>
      <c r="P304" s="61"/>
      <c r="Q304" s="61"/>
      <c r="R304" s="61"/>
      <c r="S304" s="61"/>
    </row>
    <row r="305" spans="1:19">
      <c r="A305" s="111"/>
      <c r="B305" s="61"/>
      <c r="C305" s="61"/>
      <c r="D305" s="61"/>
      <c r="E305" s="61"/>
      <c r="F305" s="61"/>
      <c r="G305" s="61"/>
      <c r="H305" s="61"/>
      <c r="I305" s="61"/>
      <c r="J305" s="61"/>
      <c r="K305" s="61"/>
      <c r="L305" s="61"/>
      <c r="M305" s="61"/>
      <c r="N305" s="61"/>
      <c r="O305" s="61"/>
      <c r="P305" s="61"/>
      <c r="Q305" s="61"/>
      <c r="R305" s="61"/>
      <c r="S305" s="61"/>
    </row>
    <row r="306" spans="1:19">
      <c r="A306" s="111"/>
      <c r="B306" s="61"/>
      <c r="C306" s="61"/>
      <c r="D306" s="61"/>
      <c r="E306" s="61"/>
      <c r="F306" s="61"/>
      <c r="G306" s="61"/>
      <c r="H306" s="61"/>
      <c r="I306" s="61"/>
      <c r="J306" s="61"/>
      <c r="K306" s="61"/>
      <c r="L306" s="61"/>
      <c r="M306" s="61"/>
      <c r="N306" s="61"/>
      <c r="O306" s="61"/>
      <c r="P306" s="61"/>
      <c r="Q306" s="61"/>
      <c r="R306" s="61"/>
      <c r="S306" s="61"/>
    </row>
    <row r="307" spans="1:19">
      <c r="A307" s="111"/>
      <c r="B307" s="61"/>
      <c r="C307" s="61"/>
      <c r="D307" s="61"/>
      <c r="E307" s="61"/>
      <c r="F307" s="61"/>
      <c r="G307" s="61"/>
      <c r="H307" s="61"/>
      <c r="I307" s="61"/>
      <c r="J307" s="61"/>
      <c r="K307" s="61"/>
      <c r="L307" s="61"/>
      <c r="M307" s="61"/>
      <c r="N307" s="61"/>
      <c r="O307" s="61"/>
      <c r="P307" s="61"/>
      <c r="Q307" s="61"/>
      <c r="R307" s="61"/>
      <c r="S307" s="61"/>
    </row>
    <row r="308" spans="1:19">
      <c r="A308" s="111"/>
      <c r="B308" s="61"/>
      <c r="C308" s="61"/>
      <c r="D308" s="61"/>
      <c r="E308" s="61"/>
      <c r="F308" s="61"/>
      <c r="G308" s="61"/>
      <c r="H308" s="61"/>
      <c r="I308" s="61"/>
      <c r="J308" s="61"/>
      <c r="K308" s="61"/>
      <c r="L308" s="61"/>
      <c r="M308" s="61"/>
      <c r="N308" s="61"/>
      <c r="O308" s="61"/>
      <c r="P308" s="61"/>
      <c r="Q308" s="61"/>
      <c r="R308" s="61"/>
      <c r="S308" s="61"/>
    </row>
    <row r="309" spans="1:19">
      <c r="A309" s="111"/>
      <c r="B309" s="61"/>
      <c r="C309" s="61"/>
      <c r="D309" s="61"/>
      <c r="E309" s="61"/>
      <c r="F309" s="61"/>
      <c r="G309" s="61"/>
      <c r="H309" s="61"/>
      <c r="I309" s="61"/>
      <c r="J309" s="61"/>
      <c r="K309" s="61"/>
      <c r="L309" s="61"/>
      <c r="M309" s="61"/>
      <c r="N309" s="61"/>
      <c r="O309" s="61"/>
      <c r="P309" s="61"/>
      <c r="Q309" s="61"/>
      <c r="R309" s="61"/>
      <c r="S309" s="61"/>
    </row>
    <row r="310" spans="1:19">
      <c r="A310" s="111"/>
      <c r="B310" s="61"/>
      <c r="C310" s="61"/>
      <c r="D310" s="61"/>
      <c r="E310" s="61"/>
      <c r="F310" s="61"/>
      <c r="G310" s="61"/>
      <c r="H310" s="61"/>
      <c r="I310" s="61"/>
      <c r="J310" s="61"/>
      <c r="K310" s="61"/>
      <c r="L310" s="61"/>
      <c r="M310" s="61"/>
      <c r="N310" s="61"/>
      <c r="O310" s="61"/>
      <c r="P310" s="61"/>
      <c r="Q310" s="61"/>
      <c r="R310" s="61"/>
      <c r="S310" s="61"/>
    </row>
    <row r="311" spans="1:19">
      <c r="A311" s="111"/>
      <c r="B311" s="61"/>
      <c r="C311" s="61"/>
      <c r="D311" s="61"/>
      <c r="E311" s="61"/>
      <c r="F311" s="61"/>
      <c r="G311" s="61"/>
      <c r="H311" s="61"/>
      <c r="I311" s="61"/>
      <c r="J311" s="61"/>
      <c r="K311" s="61"/>
      <c r="L311" s="61"/>
      <c r="M311" s="61"/>
      <c r="N311" s="61"/>
      <c r="O311" s="61"/>
      <c r="P311" s="61"/>
      <c r="Q311" s="61"/>
      <c r="R311" s="61"/>
      <c r="S311" s="61"/>
    </row>
    <row r="312" spans="1:19">
      <c r="A312" s="111"/>
      <c r="B312" s="61"/>
      <c r="C312" s="61"/>
      <c r="D312" s="61"/>
      <c r="E312" s="61"/>
      <c r="F312" s="61"/>
      <c r="G312" s="61"/>
      <c r="H312" s="61"/>
      <c r="I312" s="61"/>
      <c r="J312" s="61"/>
      <c r="K312" s="61"/>
      <c r="L312" s="61"/>
      <c r="M312" s="61"/>
      <c r="N312" s="61"/>
      <c r="O312" s="61"/>
      <c r="P312" s="61"/>
      <c r="Q312" s="61"/>
      <c r="R312" s="61"/>
      <c r="S312" s="61"/>
    </row>
    <row r="313" spans="1:19">
      <c r="A313" s="111"/>
      <c r="B313" s="61"/>
      <c r="C313" s="61"/>
      <c r="D313" s="61"/>
      <c r="E313" s="61"/>
      <c r="F313" s="61"/>
      <c r="G313" s="61"/>
      <c r="H313" s="61"/>
      <c r="I313" s="61"/>
      <c r="J313" s="61"/>
      <c r="K313" s="61"/>
      <c r="L313" s="61"/>
      <c r="M313" s="61"/>
      <c r="N313" s="61"/>
      <c r="O313" s="61"/>
      <c r="P313" s="61"/>
      <c r="Q313" s="61"/>
      <c r="R313" s="61"/>
      <c r="S313" s="61"/>
    </row>
    <row r="314" spans="1:19">
      <c r="A314" s="111"/>
      <c r="B314" s="61"/>
      <c r="C314" s="61"/>
      <c r="D314" s="61"/>
      <c r="E314" s="61"/>
      <c r="F314" s="61"/>
      <c r="G314" s="61"/>
      <c r="H314" s="61"/>
      <c r="I314" s="61"/>
      <c r="J314" s="61"/>
      <c r="K314" s="61"/>
      <c r="L314" s="61"/>
      <c r="M314" s="61"/>
      <c r="N314" s="61"/>
      <c r="O314" s="61"/>
      <c r="P314" s="61"/>
      <c r="Q314" s="61"/>
      <c r="R314" s="61"/>
      <c r="S314" s="61"/>
    </row>
    <row r="315" spans="1:19">
      <c r="A315" s="111"/>
      <c r="B315" s="61"/>
      <c r="C315" s="61"/>
      <c r="D315" s="61"/>
      <c r="E315" s="61"/>
      <c r="F315" s="61"/>
      <c r="G315" s="61"/>
      <c r="H315" s="61"/>
      <c r="I315" s="61"/>
      <c r="J315" s="61"/>
      <c r="K315" s="61"/>
      <c r="L315" s="61"/>
      <c r="M315" s="61"/>
      <c r="N315" s="61"/>
      <c r="O315" s="61"/>
      <c r="P315" s="61"/>
      <c r="Q315" s="61"/>
      <c r="R315" s="61"/>
      <c r="S315" s="61"/>
    </row>
    <row r="316" spans="1:19">
      <c r="A316" s="111"/>
      <c r="B316" s="61"/>
      <c r="C316" s="61"/>
      <c r="D316" s="61"/>
      <c r="E316" s="61"/>
      <c r="F316" s="61"/>
      <c r="G316" s="61"/>
      <c r="H316" s="61"/>
      <c r="I316" s="61"/>
      <c r="J316" s="61"/>
      <c r="K316" s="61"/>
      <c r="L316" s="61"/>
      <c r="M316" s="61"/>
      <c r="N316" s="61"/>
      <c r="O316" s="61"/>
      <c r="P316" s="61"/>
      <c r="Q316" s="61"/>
      <c r="R316" s="61"/>
      <c r="S316" s="61"/>
    </row>
    <row r="317" spans="1:19">
      <c r="A317" s="111"/>
      <c r="B317" s="61"/>
      <c r="C317" s="61"/>
      <c r="D317" s="61"/>
      <c r="E317" s="61"/>
      <c r="F317" s="61"/>
      <c r="G317" s="61"/>
      <c r="H317" s="61"/>
      <c r="I317" s="61"/>
      <c r="J317" s="61"/>
      <c r="K317" s="61"/>
      <c r="L317" s="61"/>
      <c r="M317" s="61"/>
      <c r="N317" s="61"/>
      <c r="O317" s="61"/>
      <c r="P317" s="61"/>
      <c r="Q317" s="61"/>
      <c r="R317" s="61"/>
      <c r="S317" s="61"/>
    </row>
    <row r="318" spans="1:19">
      <c r="A318" s="111"/>
      <c r="B318" s="61"/>
      <c r="C318" s="61"/>
      <c r="D318" s="61"/>
      <c r="E318" s="61"/>
      <c r="F318" s="61"/>
      <c r="G318" s="61"/>
      <c r="H318" s="61"/>
      <c r="I318" s="61"/>
      <c r="J318" s="61"/>
      <c r="K318" s="61"/>
      <c r="L318" s="61"/>
      <c r="M318" s="61"/>
      <c r="N318" s="61"/>
      <c r="O318" s="61"/>
      <c r="P318" s="61"/>
      <c r="Q318" s="61"/>
      <c r="R318" s="61"/>
      <c r="S318" s="61"/>
    </row>
    <row r="319" spans="1:19">
      <c r="A319" s="111"/>
      <c r="B319" s="61"/>
      <c r="C319" s="61"/>
      <c r="D319" s="61"/>
      <c r="E319" s="61"/>
      <c r="F319" s="61"/>
      <c r="G319" s="61"/>
      <c r="H319" s="61"/>
      <c r="I319" s="61"/>
      <c r="J319" s="61"/>
      <c r="K319" s="61"/>
      <c r="L319" s="61"/>
      <c r="M319" s="61"/>
      <c r="N319" s="61"/>
      <c r="O319" s="61"/>
      <c r="P319" s="61"/>
      <c r="Q319" s="61"/>
      <c r="R319" s="61"/>
      <c r="S319" s="61"/>
    </row>
    <row r="320" spans="1:19">
      <c r="A320" s="111"/>
      <c r="B320" s="61"/>
      <c r="C320" s="61"/>
      <c r="D320" s="61"/>
      <c r="E320" s="61"/>
      <c r="F320" s="61"/>
      <c r="G320" s="61"/>
      <c r="H320" s="61"/>
      <c r="I320" s="61"/>
      <c r="J320" s="61"/>
      <c r="K320" s="61"/>
      <c r="L320" s="61"/>
      <c r="M320" s="61"/>
      <c r="N320" s="61"/>
      <c r="O320" s="61"/>
      <c r="P320" s="61"/>
      <c r="Q320" s="61"/>
      <c r="R320" s="61"/>
      <c r="S320" s="61"/>
    </row>
    <row r="321" spans="1:19">
      <c r="A321" s="111"/>
      <c r="B321" s="61"/>
      <c r="C321" s="61"/>
      <c r="D321" s="61"/>
      <c r="E321" s="61"/>
      <c r="F321" s="61"/>
      <c r="G321" s="61"/>
      <c r="H321" s="61"/>
      <c r="I321" s="61"/>
      <c r="J321" s="61"/>
      <c r="K321" s="61"/>
      <c r="L321" s="61"/>
      <c r="M321" s="61"/>
      <c r="N321" s="61"/>
      <c r="O321" s="61"/>
      <c r="P321" s="61"/>
      <c r="Q321" s="61"/>
      <c r="R321" s="61"/>
      <c r="S321" s="61"/>
    </row>
    <row r="322" spans="1:19">
      <c r="A322" s="111"/>
      <c r="B322" s="61"/>
      <c r="C322" s="61"/>
      <c r="D322" s="61"/>
      <c r="E322" s="61"/>
      <c r="F322" s="61"/>
      <c r="G322" s="61"/>
      <c r="H322" s="61"/>
      <c r="I322" s="61"/>
      <c r="J322" s="61"/>
      <c r="K322" s="61"/>
      <c r="L322" s="61"/>
      <c r="M322" s="61"/>
      <c r="N322" s="61"/>
      <c r="O322" s="61"/>
      <c r="P322" s="61"/>
      <c r="Q322" s="61"/>
      <c r="R322" s="61"/>
      <c r="S322" s="61"/>
    </row>
    <row r="323" spans="1:19">
      <c r="A323" s="111"/>
      <c r="B323" s="61"/>
      <c r="C323" s="61"/>
      <c r="D323" s="61"/>
      <c r="E323" s="61"/>
      <c r="F323" s="61"/>
      <c r="G323" s="61"/>
      <c r="H323" s="61"/>
      <c r="I323" s="61"/>
      <c r="J323" s="61"/>
      <c r="K323" s="61"/>
      <c r="L323" s="61"/>
      <c r="M323" s="61"/>
      <c r="N323" s="61"/>
      <c r="O323" s="61"/>
      <c r="P323" s="61"/>
      <c r="Q323" s="61"/>
      <c r="R323" s="61"/>
      <c r="S323" s="61"/>
    </row>
    <row r="324" spans="1:19">
      <c r="A324" s="111"/>
      <c r="B324" s="61"/>
      <c r="C324" s="61"/>
      <c r="D324" s="61"/>
      <c r="E324" s="61"/>
      <c r="F324" s="61"/>
      <c r="G324" s="61"/>
      <c r="H324" s="61"/>
      <c r="I324" s="61"/>
      <c r="J324" s="61"/>
      <c r="K324" s="61"/>
      <c r="L324" s="61"/>
      <c r="M324" s="61"/>
      <c r="N324" s="61"/>
      <c r="O324" s="61"/>
      <c r="P324" s="61"/>
      <c r="Q324" s="61"/>
      <c r="R324" s="61"/>
      <c r="S324" s="61"/>
    </row>
    <row r="325" spans="1:19">
      <c r="A325" s="111"/>
      <c r="B325" s="61"/>
      <c r="C325" s="61"/>
      <c r="D325" s="61"/>
      <c r="E325" s="61"/>
      <c r="F325" s="61"/>
      <c r="G325" s="61"/>
      <c r="H325" s="61"/>
      <c r="I325" s="61"/>
      <c r="J325" s="61"/>
      <c r="K325" s="61"/>
      <c r="L325" s="61"/>
      <c r="M325" s="61"/>
      <c r="N325" s="61"/>
      <c r="O325" s="61"/>
      <c r="P325" s="61"/>
      <c r="Q325" s="61"/>
      <c r="R325" s="61"/>
      <c r="S325" s="61"/>
    </row>
    <row r="326" spans="1:19">
      <c r="A326" s="111"/>
      <c r="B326" s="61"/>
      <c r="C326" s="61"/>
      <c r="D326" s="61"/>
      <c r="E326" s="61"/>
      <c r="F326" s="61"/>
      <c r="G326" s="61"/>
      <c r="H326" s="61"/>
      <c r="I326" s="61"/>
      <c r="J326" s="61"/>
      <c r="K326" s="61"/>
      <c r="L326" s="61"/>
      <c r="M326" s="61"/>
      <c r="N326" s="61"/>
      <c r="O326" s="61"/>
      <c r="P326" s="61"/>
      <c r="Q326" s="61"/>
      <c r="R326" s="61"/>
      <c r="S326" s="61"/>
    </row>
    <row r="327" spans="1:19">
      <c r="A327" s="111"/>
      <c r="B327" s="61"/>
      <c r="C327" s="61"/>
      <c r="D327" s="61"/>
      <c r="E327" s="61"/>
      <c r="F327" s="61"/>
      <c r="G327" s="61"/>
      <c r="H327" s="61"/>
      <c r="I327" s="61"/>
      <c r="J327" s="61"/>
      <c r="K327" s="61"/>
      <c r="L327" s="61"/>
      <c r="M327" s="61"/>
      <c r="N327" s="61"/>
      <c r="O327" s="61"/>
      <c r="P327" s="61"/>
      <c r="Q327" s="61"/>
      <c r="R327" s="61"/>
      <c r="S327" s="61"/>
    </row>
    <row r="328" spans="1:19">
      <c r="A328" s="111"/>
      <c r="B328" s="61"/>
      <c r="C328" s="61"/>
      <c r="D328" s="61"/>
      <c r="E328" s="61"/>
      <c r="F328" s="61"/>
      <c r="G328" s="61"/>
      <c r="H328" s="61"/>
      <c r="I328" s="61"/>
      <c r="J328" s="61"/>
      <c r="K328" s="61"/>
      <c r="L328" s="61"/>
      <c r="M328" s="61"/>
      <c r="N328" s="61"/>
      <c r="O328" s="61"/>
      <c r="P328" s="61"/>
      <c r="Q328" s="61"/>
      <c r="R328" s="61"/>
      <c r="S328" s="61"/>
    </row>
    <row r="329" spans="1:19">
      <c r="A329" s="111"/>
      <c r="B329" s="61"/>
      <c r="C329" s="61"/>
      <c r="D329" s="61"/>
      <c r="E329" s="61"/>
      <c r="F329" s="61"/>
      <c r="G329" s="61"/>
      <c r="H329" s="61"/>
      <c r="I329" s="61"/>
      <c r="J329" s="61"/>
      <c r="K329" s="61"/>
      <c r="L329" s="61"/>
      <c r="M329" s="61"/>
      <c r="N329" s="61"/>
      <c r="O329" s="61"/>
      <c r="P329" s="61"/>
      <c r="Q329" s="61"/>
      <c r="R329" s="61"/>
      <c r="S329" s="61"/>
    </row>
    <row r="330" spans="1:19">
      <c r="A330" s="111"/>
      <c r="B330" s="61"/>
      <c r="C330" s="61"/>
      <c r="D330" s="61"/>
      <c r="E330" s="61"/>
      <c r="F330" s="61"/>
      <c r="G330" s="61"/>
      <c r="H330" s="61"/>
      <c r="I330" s="61"/>
      <c r="J330" s="61"/>
      <c r="K330" s="61"/>
      <c r="L330" s="61"/>
      <c r="M330" s="61"/>
      <c r="N330" s="61"/>
      <c r="O330" s="61"/>
      <c r="P330" s="61"/>
      <c r="Q330" s="61"/>
      <c r="R330" s="61"/>
      <c r="S330" s="61"/>
    </row>
    <row r="331" spans="1:19">
      <c r="A331" s="111"/>
      <c r="B331" s="61"/>
      <c r="C331" s="61"/>
      <c r="D331" s="61"/>
      <c r="E331" s="61"/>
      <c r="F331" s="61"/>
      <c r="G331" s="61"/>
      <c r="H331" s="61"/>
      <c r="I331" s="61"/>
      <c r="J331" s="61"/>
      <c r="K331" s="61"/>
      <c r="L331" s="61"/>
      <c r="M331" s="61"/>
      <c r="N331" s="61"/>
      <c r="O331" s="61"/>
      <c r="P331" s="61"/>
      <c r="Q331" s="61"/>
      <c r="R331" s="61"/>
      <c r="S331" s="61"/>
    </row>
    <row r="332" spans="1:19">
      <c r="A332" s="111"/>
      <c r="B332" s="61"/>
      <c r="C332" s="61"/>
      <c r="D332" s="61"/>
      <c r="E332" s="61"/>
      <c r="F332" s="61"/>
      <c r="G332" s="61"/>
      <c r="H332" s="61"/>
      <c r="I332" s="61"/>
      <c r="J332" s="61"/>
      <c r="K332" s="61"/>
      <c r="L332" s="61"/>
      <c r="M332" s="61"/>
      <c r="N332" s="61"/>
      <c r="O332" s="61"/>
      <c r="P332" s="61"/>
      <c r="Q332" s="61"/>
      <c r="R332" s="61"/>
      <c r="S332" s="61"/>
    </row>
    <row r="333" spans="1:19">
      <c r="A333" s="111"/>
      <c r="B333" s="61"/>
      <c r="C333" s="61"/>
      <c r="D333" s="61"/>
      <c r="E333" s="61"/>
      <c r="F333" s="61"/>
      <c r="G333" s="61"/>
      <c r="H333" s="61"/>
      <c r="I333" s="61"/>
      <c r="J333" s="61"/>
      <c r="K333" s="61"/>
      <c r="L333" s="61"/>
      <c r="M333" s="61"/>
      <c r="N333" s="61"/>
      <c r="O333" s="61"/>
      <c r="P333" s="61"/>
      <c r="Q333" s="61"/>
      <c r="R333" s="61"/>
      <c r="S333" s="61"/>
    </row>
    <row r="334" spans="1:19">
      <c r="A334" s="111"/>
      <c r="B334" s="61"/>
      <c r="C334" s="61"/>
      <c r="D334" s="61"/>
      <c r="E334" s="61"/>
      <c r="F334" s="61"/>
      <c r="G334" s="61"/>
      <c r="H334" s="61"/>
      <c r="I334" s="61"/>
      <c r="J334" s="61"/>
      <c r="K334" s="61"/>
      <c r="L334" s="61"/>
      <c r="M334" s="61"/>
      <c r="N334" s="61"/>
      <c r="O334" s="61"/>
      <c r="P334" s="61"/>
      <c r="Q334" s="61"/>
      <c r="R334" s="61"/>
      <c r="S334" s="61"/>
    </row>
    <row r="335" spans="1:19">
      <c r="A335" s="111"/>
      <c r="B335" s="61"/>
      <c r="C335" s="61"/>
      <c r="D335" s="61"/>
      <c r="E335" s="61"/>
      <c r="F335" s="61"/>
      <c r="G335" s="61"/>
      <c r="H335" s="61"/>
      <c r="I335" s="61"/>
      <c r="J335" s="61"/>
      <c r="K335" s="61"/>
      <c r="L335" s="61"/>
      <c r="M335" s="61"/>
      <c r="N335" s="61"/>
      <c r="O335" s="61"/>
      <c r="P335" s="61"/>
      <c r="Q335" s="61"/>
      <c r="R335" s="61"/>
      <c r="S335" s="61"/>
    </row>
    <row r="336" spans="1:19">
      <c r="A336" s="111"/>
      <c r="B336" s="61"/>
      <c r="C336" s="61"/>
      <c r="D336" s="61"/>
      <c r="E336" s="61"/>
      <c r="F336" s="61"/>
      <c r="G336" s="61"/>
      <c r="H336" s="61"/>
      <c r="I336" s="61"/>
      <c r="J336" s="61"/>
      <c r="K336" s="61"/>
      <c r="L336" s="61"/>
      <c r="M336" s="61"/>
      <c r="N336" s="61"/>
      <c r="O336" s="61"/>
      <c r="P336" s="61"/>
      <c r="Q336" s="61"/>
      <c r="R336" s="61"/>
      <c r="S336" s="61"/>
    </row>
    <row r="337" spans="1:19">
      <c r="A337" s="111"/>
      <c r="B337" s="61"/>
      <c r="C337" s="61"/>
      <c r="D337" s="61"/>
      <c r="E337" s="61"/>
      <c r="F337" s="61"/>
      <c r="G337" s="61"/>
      <c r="H337" s="61"/>
      <c r="I337" s="61"/>
      <c r="J337" s="61"/>
      <c r="K337" s="61"/>
      <c r="L337" s="61"/>
      <c r="M337" s="61"/>
      <c r="N337" s="61"/>
      <c r="O337" s="61"/>
      <c r="P337" s="61"/>
      <c r="Q337" s="61"/>
      <c r="R337" s="61"/>
      <c r="S337" s="61"/>
    </row>
    <row r="338" spans="1:19">
      <c r="A338" s="111"/>
      <c r="B338" s="61"/>
      <c r="C338" s="61"/>
      <c r="D338" s="61"/>
      <c r="E338" s="61"/>
      <c r="F338" s="61"/>
      <c r="G338" s="61"/>
      <c r="H338" s="61"/>
      <c r="I338" s="61"/>
      <c r="J338" s="61"/>
      <c r="K338" s="61"/>
      <c r="L338" s="61"/>
      <c r="M338" s="61"/>
      <c r="N338" s="61"/>
      <c r="O338" s="61"/>
      <c r="P338" s="61"/>
      <c r="Q338" s="61"/>
      <c r="R338" s="61"/>
      <c r="S338" s="61"/>
    </row>
    <row r="339" spans="1:19">
      <c r="A339" s="111"/>
      <c r="B339" s="61"/>
      <c r="C339" s="61"/>
      <c r="D339" s="61"/>
      <c r="E339" s="61"/>
      <c r="F339" s="61"/>
      <c r="G339" s="61"/>
      <c r="H339" s="61"/>
      <c r="I339" s="61"/>
      <c r="J339" s="61"/>
      <c r="K339" s="61"/>
      <c r="L339" s="61"/>
      <c r="M339" s="61"/>
      <c r="N339" s="61"/>
      <c r="O339" s="61"/>
      <c r="P339" s="61"/>
      <c r="Q339" s="61"/>
      <c r="R339" s="61"/>
      <c r="S339" s="61"/>
    </row>
    <row r="340" spans="1:19">
      <c r="A340" s="111"/>
      <c r="B340" s="61"/>
      <c r="C340" s="61"/>
      <c r="D340" s="61"/>
      <c r="E340" s="61"/>
      <c r="F340" s="61"/>
      <c r="G340" s="61"/>
      <c r="H340" s="61"/>
      <c r="I340" s="61"/>
      <c r="J340" s="61"/>
      <c r="K340" s="61"/>
      <c r="L340" s="61"/>
      <c r="M340" s="61"/>
      <c r="N340" s="61"/>
      <c r="O340" s="61"/>
      <c r="P340" s="61"/>
      <c r="Q340" s="61"/>
      <c r="R340" s="61"/>
      <c r="S340" s="61"/>
    </row>
    <row r="341" spans="1:19">
      <c r="A341" s="111"/>
      <c r="B341" s="61"/>
      <c r="C341" s="61"/>
      <c r="D341" s="61"/>
      <c r="E341" s="61"/>
      <c r="F341" s="61"/>
      <c r="G341" s="61"/>
      <c r="H341" s="61"/>
      <c r="I341" s="61"/>
      <c r="J341" s="61"/>
      <c r="K341" s="61"/>
      <c r="L341" s="61"/>
      <c r="M341" s="61"/>
      <c r="N341" s="61"/>
      <c r="O341" s="61"/>
      <c r="P341" s="61"/>
      <c r="Q341" s="61"/>
      <c r="R341" s="61"/>
      <c r="S341" s="61"/>
    </row>
    <row r="342" spans="1:19">
      <c r="A342" s="111"/>
      <c r="B342" s="61"/>
      <c r="C342" s="61"/>
      <c r="D342" s="61"/>
      <c r="E342" s="61"/>
      <c r="F342" s="61"/>
      <c r="G342" s="61"/>
      <c r="H342" s="61"/>
      <c r="I342" s="61"/>
      <c r="J342" s="61"/>
      <c r="K342" s="61"/>
      <c r="L342" s="61"/>
      <c r="M342" s="61"/>
      <c r="N342" s="61"/>
      <c r="O342" s="61"/>
      <c r="P342" s="61"/>
      <c r="Q342" s="61"/>
      <c r="R342" s="61"/>
      <c r="S342" s="61"/>
    </row>
    <row r="343" spans="1:19">
      <c r="A343" s="111"/>
      <c r="B343" s="61"/>
      <c r="C343" s="61"/>
      <c r="D343" s="61"/>
      <c r="E343" s="61"/>
      <c r="F343" s="61"/>
      <c r="G343" s="61"/>
      <c r="H343" s="61"/>
      <c r="I343" s="61"/>
      <c r="J343" s="61"/>
      <c r="K343" s="61"/>
      <c r="L343" s="61"/>
      <c r="M343" s="61"/>
      <c r="N343" s="61"/>
      <c r="O343" s="61"/>
      <c r="P343" s="61"/>
      <c r="Q343" s="61"/>
      <c r="R343" s="61"/>
      <c r="S343" s="61"/>
    </row>
    <row r="344" spans="1:19">
      <c r="A344" s="111"/>
      <c r="B344" s="61"/>
      <c r="C344" s="61"/>
      <c r="D344" s="61"/>
      <c r="E344" s="61"/>
      <c r="F344" s="61"/>
      <c r="G344" s="61"/>
      <c r="H344" s="61"/>
      <c r="I344" s="61"/>
      <c r="J344" s="61"/>
      <c r="K344" s="61"/>
      <c r="L344" s="61"/>
      <c r="M344" s="61"/>
      <c r="N344" s="61"/>
      <c r="O344" s="61"/>
      <c r="P344" s="61"/>
      <c r="Q344" s="61"/>
      <c r="R344" s="61"/>
      <c r="S344" s="61"/>
    </row>
    <row r="345" spans="1:19">
      <c r="A345" s="111"/>
      <c r="B345" s="61"/>
      <c r="C345" s="61"/>
      <c r="D345" s="61"/>
      <c r="E345" s="61"/>
      <c r="F345" s="61"/>
      <c r="G345" s="61"/>
      <c r="H345" s="61"/>
      <c r="I345" s="61"/>
      <c r="J345" s="61"/>
      <c r="K345" s="61"/>
      <c r="L345" s="61"/>
      <c r="M345" s="61"/>
      <c r="N345" s="61"/>
      <c r="O345" s="61"/>
      <c r="P345" s="61"/>
      <c r="Q345" s="61"/>
      <c r="R345" s="61"/>
      <c r="S345" s="61"/>
    </row>
    <row r="346" spans="1:19">
      <c r="A346" s="111"/>
      <c r="B346" s="61"/>
      <c r="C346" s="61"/>
      <c r="D346" s="61"/>
      <c r="E346" s="61"/>
      <c r="F346" s="61"/>
      <c r="G346" s="61"/>
      <c r="H346" s="61"/>
      <c r="I346" s="61"/>
      <c r="J346" s="61"/>
      <c r="K346" s="61"/>
      <c r="L346" s="61"/>
      <c r="M346" s="61"/>
      <c r="N346" s="61"/>
      <c r="O346" s="61"/>
      <c r="P346" s="61"/>
      <c r="Q346" s="61"/>
      <c r="R346" s="61"/>
      <c r="S346" s="61"/>
    </row>
    <row r="347" spans="1:19">
      <c r="A347" s="111"/>
      <c r="B347" s="61"/>
      <c r="C347" s="61"/>
      <c r="D347" s="61"/>
      <c r="E347" s="61"/>
      <c r="F347" s="61"/>
      <c r="G347" s="61"/>
      <c r="H347" s="61"/>
      <c r="I347" s="61"/>
      <c r="J347" s="61"/>
      <c r="K347" s="61"/>
      <c r="L347" s="61"/>
      <c r="M347" s="61"/>
      <c r="N347" s="61"/>
      <c r="O347" s="61"/>
      <c r="P347" s="61"/>
      <c r="Q347" s="61"/>
      <c r="R347" s="61"/>
      <c r="S347" s="61"/>
    </row>
    <row r="348" spans="1:19">
      <c r="A348" s="111"/>
      <c r="B348" s="61"/>
      <c r="C348" s="61"/>
      <c r="D348" s="61"/>
      <c r="E348" s="61"/>
      <c r="F348" s="61"/>
      <c r="G348" s="61"/>
      <c r="H348" s="61"/>
      <c r="I348" s="61"/>
      <c r="J348" s="61"/>
      <c r="K348" s="61"/>
      <c r="L348" s="61"/>
      <c r="M348" s="61"/>
      <c r="N348" s="61"/>
      <c r="O348" s="61"/>
      <c r="P348" s="61"/>
      <c r="Q348" s="61"/>
      <c r="R348" s="61"/>
      <c r="S348" s="61"/>
    </row>
    <row r="349" spans="1:19">
      <c r="A349" s="111"/>
      <c r="B349" s="61"/>
      <c r="C349" s="61"/>
      <c r="D349" s="61"/>
      <c r="E349" s="61"/>
      <c r="F349" s="61"/>
      <c r="G349" s="61"/>
      <c r="H349" s="61"/>
      <c r="I349" s="61"/>
      <c r="J349" s="61"/>
      <c r="K349" s="61"/>
      <c r="L349" s="61"/>
      <c r="M349" s="61"/>
      <c r="N349" s="61"/>
      <c r="O349" s="61"/>
      <c r="P349" s="61"/>
      <c r="Q349" s="61"/>
      <c r="R349" s="61"/>
      <c r="S349" s="61"/>
    </row>
    <row r="350" spans="1:19">
      <c r="A350" s="111"/>
      <c r="B350" s="61"/>
      <c r="C350" s="61"/>
      <c r="D350" s="61"/>
      <c r="E350" s="61"/>
      <c r="F350" s="61"/>
      <c r="G350" s="61"/>
      <c r="H350" s="61"/>
      <c r="I350" s="61"/>
      <c r="J350" s="61"/>
      <c r="K350" s="61"/>
      <c r="L350" s="61"/>
      <c r="M350" s="61"/>
      <c r="N350" s="61"/>
      <c r="O350" s="61"/>
      <c r="P350" s="61"/>
      <c r="Q350" s="61"/>
      <c r="R350" s="61"/>
      <c r="S350" s="61"/>
    </row>
    <row r="351" spans="1:19">
      <c r="A351" s="111"/>
      <c r="B351" s="61"/>
      <c r="C351" s="61"/>
      <c r="D351" s="61"/>
      <c r="E351" s="61"/>
      <c r="F351" s="61"/>
      <c r="G351" s="61"/>
      <c r="H351" s="61"/>
      <c r="I351" s="61"/>
      <c r="J351" s="61"/>
      <c r="K351" s="61"/>
      <c r="L351" s="61"/>
      <c r="M351" s="61"/>
      <c r="N351" s="61"/>
      <c r="O351" s="61"/>
      <c r="P351" s="61"/>
      <c r="Q351" s="61"/>
      <c r="R351" s="61"/>
      <c r="S351" s="61"/>
    </row>
    <row r="352" spans="1:19">
      <c r="A352" s="111"/>
      <c r="B352" s="61"/>
      <c r="C352" s="61"/>
      <c r="D352" s="61"/>
      <c r="E352" s="61"/>
      <c r="F352" s="61"/>
      <c r="G352" s="61"/>
      <c r="H352" s="61"/>
      <c r="I352" s="61"/>
      <c r="J352" s="61"/>
      <c r="K352" s="61"/>
      <c r="L352" s="61"/>
      <c r="M352" s="61"/>
      <c r="N352" s="61"/>
      <c r="O352" s="61"/>
      <c r="P352" s="61"/>
      <c r="Q352" s="61"/>
      <c r="R352" s="61"/>
      <c r="S352" s="61"/>
    </row>
    <row r="353" spans="1:19">
      <c r="A353" s="111"/>
      <c r="B353" s="61"/>
      <c r="C353" s="61"/>
      <c r="D353" s="61"/>
      <c r="E353" s="61"/>
      <c r="F353" s="61"/>
      <c r="G353" s="61"/>
      <c r="H353" s="61"/>
      <c r="I353" s="61"/>
      <c r="J353" s="61"/>
      <c r="K353" s="61"/>
      <c r="L353" s="61"/>
      <c r="M353" s="61"/>
      <c r="N353" s="61"/>
      <c r="O353" s="61"/>
      <c r="P353" s="61"/>
      <c r="Q353" s="61"/>
      <c r="R353" s="61"/>
      <c r="S353" s="61"/>
    </row>
    <row r="354" spans="1:19">
      <c r="A354" s="111"/>
      <c r="B354" s="61"/>
      <c r="C354" s="61"/>
      <c r="D354" s="61"/>
      <c r="E354" s="61"/>
      <c r="F354" s="61"/>
      <c r="G354" s="61"/>
      <c r="H354" s="61"/>
      <c r="I354" s="61"/>
      <c r="J354" s="61"/>
      <c r="K354" s="61"/>
      <c r="L354" s="61"/>
      <c r="M354" s="61"/>
      <c r="N354" s="61"/>
      <c r="O354" s="61"/>
      <c r="P354" s="61"/>
      <c r="Q354" s="61"/>
      <c r="R354" s="61"/>
      <c r="S354" s="61"/>
    </row>
    <row r="355" spans="1:19">
      <c r="A355" s="111"/>
      <c r="B355" s="61"/>
      <c r="C355" s="61"/>
      <c r="D355" s="61"/>
      <c r="E355" s="61"/>
      <c r="F355" s="61"/>
      <c r="G355" s="61"/>
      <c r="H355" s="61"/>
      <c r="I355" s="61"/>
      <c r="J355" s="61"/>
      <c r="K355" s="61"/>
      <c r="L355" s="61"/>
      <c r="M355" s="61"/>
      <c r="N355" s="61"/>
      <c r="O355" s="61"/>
      <c r="P355" s="61"/>
      <c r="Q355" s="61"/>
      <c r="R355" s="61"/>
      <c r="S355" s="61"/>
    </row>
    <row r="356" spans="1:19">
      <c r="A356" s="111"/>
      <c r="B356" s="61"/>
      <c r="C356" s="61"/>
      <c r="D356" s="61"/>
      <c r="E356" s="61"/>
      <c r="F356" s="61"/>
      <c r="G356" s="61"/>
      <c r="H356" s="61"/>
      <c r="I356" s="61"/>
      <c r="J356" s="61"/>
      <c r="K356" s="61"/>
      <c r="L356" s="61"/>
      <c r="M356" s="61"/>
      <c r="N356" s="61"/>
      <c r="O356" s="61"/>
      <c r="P356" s="61"/>
      <c r="Q356" s="61"/>
      <c r="R356" s="61"/>
      <c r="S356" s="61"/>
    </row>
    <row r="357" spans="1:19">
      <c r="A357" s="111"/>
      <c r="B357" s="61"/>
      <c r="C357" s="61"/>
      <c r="D357" s="61"/>
      <c r="E357" s="61"/>
      <c r="F357" s="61"/>
      <c r="G357" s="61"/>
      <c r="H357" s="61"/>
      <c r="I357" s="61"/>
      <c r="J357" s="61"/>
      <c r="K357" s="61"/>
      <c r="L357" s="61"/>
      <c r="M357" s="61"/>
      <c r="N357" s="61"/>
      <c r="O357" s="61"/>
      <c r="P357" s="61"/>
      <c r="Q357" s="61"/>
      <c r="R357" s="61"/>
      <c r="S357" s="61"/>
    </row>
    <row r="358" spans="1:19">
      <c r="A358" s="111"/>
      <c r="B358" s="61"/>
      <c r="C358" s="61"/>
      <c r="D358" s="61"/>
      <c r="E358" s="61"/>
      <c r="F358" s="61"/>
      <c r="G358" s="61"/>
      <c r="H358" s="61"/>
      <c r="I358" s="61"/>
      <c r="J358" s="61"/>
      <c r="K358" s="61"/>
      <c r="L358" s="61"/>
      <c r="M358" s="61"/>
      <c r="N358" s="61"/>
      <c r="O358" s="61"/>
      <c r="P358" s="61"/>
      <c r="Q358" s="61"/>
      <c r="R358" s="61"/>
      <c r="S358" s="61"/>
    </row>
    <row r="359" spans="1:19">
      <c r="A359" s="111"/>
      <c r="B359" s="61"/>
      <c r="C359" s="61"/>
      <c r="D359" s="61"/>
      <c r="E359" s="61"/>
      <c r="F359" s="61"/>
      <c r="G359" s="61"/>
      <c r="H359" s="61"/>
      <c r="I359" s="61"/>
      <c r="J359" s="61"/>
      <c r="K359" s="61"/>
      <c r="L359" s="61"/>
      <c r="M359" s="61"/>
      <c r="N359" s="61"/>
      <c r="O359" s="61"/>
      <c r="P359" s="61"/>
      <c r="Q359" s="61"/>
      <c r="R359" s="61"/>
      <c r="S359" s="61"/>
    </row>
    <row r="360" spans="1:19">
      <c r="A360" s="111"/>
      <c r="B360" s="61"/>
      <c r="C360" s="61"/>
      <c r="D360" s="61"/>
      <c r="E360" s="61"/>
      <c r="F360" s="61"/>
      <c r="G360" s="61"/>
      <c r="H360" s="61"/>
      <c r="I360" s="61"/>
      <c r="J360" s="61"/>
      <c r="K360" s="61"/>
      <c r="L360" s="61"/>
      <c r="M360" s="61"/>
      <c r="N360" s="61"/>
      <c r="O360" s="61"/>
      <c r="P360" s="61"/>
      <c r="Q360" s="61"/>
      <c r="R360" s="61"/>
      <c r="S360" s="61"/>
    </row>
    <row r="361" spans="1:19">
      <c r="A361" s="111"/>
      <c r="B361" s="61"/>
      <c r="C361" s="61"/>
      <c r="D361" s="61"/>
      <c r="E361" s="61"/>
      <c r="F361" s="61"/>
      <c r="G361" s="61"/>
      <c r="H361" s="61"/>
      <c r="I361" s="61"/>
      <c r="J361" s="61"/>
      <c r="K361" s="61"/>
      <c r="L361" s="61"/>
      <c r="M361" s="61"/>
      <c r="N361" s="61"/>
      <c r="O361" s="61"/>
      <c r="P361" s="61"/>
      <c r="Q361" s="61"/>
      <c r="R361" s="61"/>
      <c r="S361" s="61"/>
    </row>
    <row r="362" spans="1:19">
      <c r="A362" s="111"/>
      <c r="B362" s="61"/>
      <c r="C362" s="61"/>
      <c r="D362" s="61"/>
      <c r="E362" s="61"/>
      <c r="F362" s="61"/>
      <c r="G362" s="61"/>
      <c r="H362" s="61"/>
      <c r="I362" s="61"/>
      <c r="J362" s="61"/>
      <c r="K362" s="61"/>
      <c r="L362" s="61"/>
      <c r="M362" s="61"/>
      <c r="N362" s="61"/>
      <c r="O362" s="61"/>
      <c r="P362" s="61"/>
      <c r="Q362" s="61"/>
      <c r="R362" s="61"/>
      <c r="S362" s="61"/>
    </row>
    <row r="363" spans="1:19">
      <c r="A363" s="111"/>
      <c r="B363" s="61"/>
      <c r="C363" s="61"/>
      <c r="D363" s="61"/>
      <c r="E363" s="61"/>
      <c r="F363" s="61"/>
      <c r="G363" s="61"/>
      <c r="H363" s="61"/>
      <c r="I363" s="61"/>
      <c r="J363" s="61"/>
      <c r="K363" s="61"/>
      <c r="L363" s="61"/>
      <c r="M363" s="61"/>
      <c r="N363" s="61"/>
      <c r="O363" s="61"/>
      <c r="P363" s="61"/>
      <c r="Q363" s="61"/>
      <c r="R363" s="61"/>
      <c r="S363" s="61"/>
    </row>
    <row r="364" spans="1:19">
      <c r="A364" s="111"/>
      <c r="B364" s="61"/>
      <c r="C364" s="61"/>
      <c r="D364" s="61"/>
      <c r="E364" s="61"/>
      <c r="F364" s="61"/>
      <c r="G364" s="61"/>
      <c r="H364" s="61"/>
      <c r="I364" s="61"/>
      <c r="J364" s="61"/>
      <c r="K364" s="61"/>
      <c r="L364" s="61"/>
      <c r="M364" s="61"/>
      <c r="N364" s="61"/>
      <c r="O364" s="61"/>
      <c r="P364" s="61"/>
      <c r="Q364" s="61"/>
      <c r="R364" s="61"/>
      <c r="S364" s="61"/>
    </row>
    <row r="365" spans="1:19">
      <c r="A365" s="111"/>
      <c r="B365" s="61"/>
      <c r="C365" s="61"/>
      <c r="D365" s="61"/>
      <c r="E365" s="61"/>
      <c r="F365" s="61"/>
      <c r="G365" s="61"/>
      <c r="H365" s="61"/>
      <c r="I365" s="61"/>
      <c r="J365" s="61"/>
      <c r="K365" s="61"/>
      <c r="L365" s="61"/>
      <c r="M365" s="61"/>
      <c r="N365" s="61"/>
      <c r="O365" s="61"/>
      <c r="P365" s="61"/>
      <c r="Q365" s="61"/>
      <c r="R365" s="61"/>
      <c r="S365" s="61"/>
    </row>
    <row r="366" spans="1:19">
      <c r="A366" s="111"/>
      <c r="B366" s="61"/>
      <c r="C366" s="61"/>
      <c r="D366" s="61"/>
      <c r="E366" s="61"/>
      <c r="F366" s="61"/>
      <c r="G366" s="61"/>
      <c r="H366" s="61"/>
      <c r="I366" s="61"/>
      <c r="J366" s="61"/>
      <c r="K366" s="61"/>
      <c r="L366" s="61"/>
      <c r="M366" s="61"/>
      <c r="N366" s="61"/>
      <c r="O366" s="61"/>
      <c r="P366" s="61"/>
      <c r="Q366" s="61"/>
      <c r="R366" s="61"/>
      <c r="S366" s="61"/>
    </row>
    <row r="367" spans="1:19">
      <c r="A367" s="111"/>
      <c r="B367" s="61"/>
      <c r="C367" s="61"/>
      <c r="D367" s="61"/>
      <c r="E367" s="61"/>
      <c r="F367" s="61"/>
      <c r="G367" s="61"/>
      <c r="H367" s="61"/>
      <c r="I367" s="61"/>
      <c r="J367" s="61"/>
      <c r="K367" s="61"/>
      <c r="L367" s="61"/>
      <c r="M367" s="61"/>
      <c r="N367" s="61"/>
      <c r="O367" s="61"/>
      <c r="P367" s="61"/>
      <c r="Q367" s="61"/>
      <c r="R367" s="61"/>
      <c r="S367" s="61"/>
    </row>
    <row r="368" spans="1:19">
      <c r="A368" s="111"/>
      <c r="B368" s="61"/>
      <c r="C368" s="61"/>
      <c r="D368" s="61"/>
      <c r="E368" s="61"/>
      <c r="F368" s="61"/>
      <c r="G368" s="61"/>
      <c r="H368" s="61"/>
      <c r="I368" s="61"/>
      <c r="J368" s="61"/>
      <c r="K368" s="61"/>
      <c r="L368" s="61"/>
      <c r="M368" s="61"/>
      <c r="N368" s="61"/>
      <c r="O368" s="61"/>
      <c r="P368" s="61"/>
      <c r="Q368" s="61"/>
      <c r="R368" s="61"/>
      <c r="S368" s="61"/>
    </row>
    <row r="369" spans="1:19">
      <c r="A369" s="111"/>
      <c r="B369" s="61"/>
      <c r="C369" s="61"/>
      <c r="D369" s="61"/>
      <c r="E369" s="61"/>
      <c r="F369" s="61"/>
      <c r="G369" s="61"/>
      <c r="H369" s="61"/>
      <c r="I369" s="61"/>
      <c r="J369" s="61"/>
      <c r="K369" s="61"/>
      <c r="L369" s="61"/>
      <c r="M369" s="61"/>
      <c r="N369" s="61"/>
      <c r="O369" s="61"/>
      <c r="P369" s="61"/>
      <c r="Q369" s="61"/>
      <c r="R369" s="61"/>
      <c r="S369" s="61"/>
    </row>
    <row r="370" spans="1:19">
      <c r="A370" s="111"/>
      <c r="B370" s="61"/>
      <c r="C370" s="61"/>
      <c r="D370" s="61"/>
      <c r="E370" s="61"/>
      <c r="F370" s="61"/>
      <c r="G370" s="61"/>
      <c r="H370" s="61"/>
      <c r="I370" s="61"/>
      <c r="J370" s="61"/>
      <c r="K370" s="61"/>
      <c r="L370" s="61"/>
      <c r="M370" s="61"/>
      <c r="N370" s="61"/>
      <c r="O370" s="61"/>
      <c r="P370" s="61"/>
      <c r="Q370" s="61"/>
      <c r="R370" s="61"/>
      <c r="S370" s="61"/>
    </row>
    <row r="371" spans="1:19">
      <c r="A371" s="111"/>
      <c r="B371" s="61"/>
      <c r="C371" s="61"/>
      <c r="D371" s="61"/>
      <c r="E371" s="61"/>
      <c r="F371" s="61"/>
      <c r="G371" s="61"/>
      <c r="H371" s="61"/>
      <c r="I371" s="61"/>
      <c r="J371" s="61"/>
      <c r="K371" s="61"/>
      <c r="L371" s="61"/>
      <c r="M371" s="61"/>
      <c r="N371" s="61"/>
      <c r="O371" s="61"/>
      <c r="P371" s="61"/>
      <c r="Q371" s="61"/>
      <c r="R371" s="61"/>
      <c r="S371" s="61"/>
    </row>
    <row r="372" spans="1:19">
      <c r="A372" s="111"/>
      <c r="B372" s="61"/>
      <c r="C372" s="61"/>
      <c r="D372" s="61"/>
      <c r="E372" s="61"/>
      <c r="F372" s="61"/>
      <c r="G372" s="61"/>
      <c r="H372" s="61"/>
      <c r="I372" s="61"/>
      <c r="J372" s="61"/>
      <c r="K372" s="61"/>
      <c r="L372" s="61"/>
      <c r="M372" s="61"/>
      <c r="N372" s="61"/>
      <c r="O372" s="61"/>
      <c r="P372" s="61"/>
      <c r="Q372" s="61"/>
      <c r="R372" s="61"/>
      <c r="S372" s="61"/>
    </row>
    <row r="373" spans="1:19">
      <c r="A373" s="111"/>
      <c r="B373" s="61"/>
      <c r="C373" s="61"/>
      <c r="D373" s="61"/>
      <c r="E373" s="61"/>
      <c r="F373" s="61"/>
      <c r="G373" s="61"/>
      <c r="H373" s="61"/>
      <c r="I373" s="61"/>
      <c r="J373" s="61"/>
      <c r="K373" s="61"/>
      <c r="L373" s="61"/>
      <c r="M373" s="61"/>
      <c r="N373" s="61"/>
      <c r="O373" s="61"/>
      <c r="P373" s="61"/>
      <c r="Q373" s="61"/>
      <c r="R373" s="61"/>
      <c r="S373" s="61"/>
    </row>
    <row r="374" spans="1:19">
      <c r="A374" s="111"/>
      <c r="B374" s="61"/>
      <c r="C374" s="61"/>
      <c r="D374" s="61"/>
      <c r="E374" s="61"/>
      <c r="F374" s="61"/>
      <c r="G374" s="61"/>
      <c r="H374" s="61"/>
      <c r="I374" s="61"/>
      <c r="J374" s="61"/>
      <c r="K374" s="61"/>
      <c r="L374" s="61"/>
      <c r="M374" s="61"/>
      <c r="N374" s="61"/>
      <c r="O374" s="61"/>
      <c r="P374" s="61"/>
      <c r="Q374" s="61"/>
      <c r="R374" s="61"/>
      <c r="S374" s="61"/>
    </row>
    <row r="375" spans="1:19">
      <c r="A375" s="111"/>
      <c r="B375" s="61"/>
      <c r="C375" s="61"/>
      <c r="D375" s="61"/>
      <c r="E375" s="61"/>
      <c r="F375" s="61"/>
      <c r="G375" s="61"/>
      <c r="H375" s="61"/>
      <c r="I375" s="61"/>
      <c r="J375" s="61"/>
      <c r="K375" s="61"/>
      <c r="L375" s="61"/>
      <c r="M375" s="61"/>
      <c r="N375" s="61"/>
      <c r="O375" s="61"/>
      <c r="P375" s="61"/>
      <c r="Q375" s="61"/>
      <c r="R375" s="61"/>
      <c r="S375" s="61"/>
    </row>
    <row r="376" spans="1:19">
      <c r="A376" s="111"/>
      <c r="B376" s="61"/>
      <c r="C376" s="61"/>
      <c r="D376" s="61"/>
      <c r="E376" s="61"/>
      <c r="F376" s="61"/>
      <c r="G376" s="61"/>
      <c r="H376" s="61"/>
      <c r="I376" s="61"/>
      <c r="J376" s="61"/>
      <c r="K376" s="61"/>
      <c r="L376" s="61"/>
      <c r="M376" s="61"/>
      <c r="N376" s="61"/>
      <c r="O376" s="61"/>
      <c r="P376" s="61"/>
      <c r="Q376" s="61"/>
      <c r="R376" s="61"/>
      <c r="S376" s="61"/>
    </row>
    <row r="377" spans="1:19">
      <c r="A377" s="111"/>
      <c r="B377" s="61"/>
      <c r="C377" s="61"/>
      <c r="D377" s="61"/>
      <c r="E377" s="61"/>
      <c r="F377" s="61"/>
      <c r="G377" s="61"/>
      <c r="H377" s="61"/>
      <c r="I377" s="61"/>
      <c r="J377" s="61"/>
      <c r="K377" s="61"/>
      <c r="L377" s="61"/>
      <c r="M377" s="61"/>
      <c r="N377" s="61"/>
      <c r="O377" s="61"/>
      <c r="P377" s="61"/>
      <c r="Q377" s="61"/>
      <c r="R377" s="61"/>
      <c r="S377" s="61"/>
    </row>
    <row r="378" spans="1:19">
      <c r="A378" s="111"/>
      <c r="B378" s="61"/>
      <c r="C378" s="61"/>
      <c r="D378" s="61"/>
      <c r="E378" s="61"/>
      <c r="F378" s="61"/>
      <c r="G378" s="61"/>
      <c r="H378" s="61"/>
      <c r="I378" s="61"/>
      <c r="J378" s="61"/>
      <c r="K378" s="61"/>
      <c r="L378" s="61"/>
      <c r="M378" s="61"/>
      <c r="N378" s="61"/>
      <c r="O378" s="61"/>
      <c r="P378" s="61"/>
      <c r="Q378" s="61"/>
      <c r="R378" s="61"/>
      <c r="S378" s="61"/>
    </row>
    <row r="379" spans="1:19">
      <c r="A379" s="111"/>
      <c r="B379" s="61"/>
      <c r="C379" s="61"/>
      <c r="D379" s="61"/>
      <c r="E379" s="61"/>
      <c r="F379" s="61"/>
      <c r="G379" s="61"/>
      <c r="H379" s="61"/>
      <c r="I379" s="61"/>
      <c r="J379" s="61"/>
      <c r="K379" s="61"/>
      <c r="L379" s="61"/>
      <c r="M379" s="61"/>
      <c r="N379" s="61"/>
      <c r="O379" s="61"/>
      <c r="P379" s="61"/>
      <c r="Q379" s="61"/>
      <c r="R379" s="61"/>
      <c r="S379" s="61"/>
    </row>
    <row r="380" spans="1:19">
      <c r="A380" s="111"/>
      <c r="B380" s="61"/>
      <c r="C380" s="61"/>
      <c r="D380" s="61"/>
      <c r="E380" s="61"/>
      <c r="F380" s="61"/>
      <c r="G380" s="61"/>
      <c r="H380" s="61"/>
      <c r="I380" s="61"/>
      <c r="J380" s="61"/>
      <c r="K380" s="61"/>
      <c r="L380" s="61"/>
      <c r="M380" s="61"/>
      <c r="N380" s="61"/>
      <c r="O380" s="61"/>
      <c r="P380" s="61"/>
      <c r="Q380" s="61"/>
      <c r="R380" s="61"/>
      <c r="S380" s="61"/>
    </row>
    <row r="381" spans="1:19">
      <c r="A381" s="111"/>
      <c r="B381" s="61"/>
      <c r="C381" s="61"/>
      <c r="D381" s="61"/>
      <c r="E381" s="61"/>
      <c r="F381" s="61"/>
      <c r="G381" s="61"/>
      <c r="H381" s="61"/>
      <c r="I381" s="61"/>
      <c r="J381" s="61"/>
      <c r="K381" s="61"/>
      <c r="L381" s="61"/>
      <c r="M381" s="61"/>
      <c r="N381" s="61"/>
      <c r="O381" s="61"/>
      <c r="P381" s="61"/>
      <c r="Q381" s="61"/>
      <c r="R381" s="61"/>
      <c r="S381" s="61"/>
    </row>
    <row r="382" spans="1:19">
      <c r="A382" s="111"/>
      <c r="B382" s="61"/>
      <c r="C382" s="61"/>
      <c r="D382" s="61"/>
      <c r="E382" s="61"/>
      <c r="F382" s="61"/>
      <c r="G382" s="61"/>
      <c r="H382" s="61"/>
      <c r="I382" s="61"/>
      <c r="J382" s="61"/>
      <c r="K382" s="61"/>
      <c r="L382" s="61"/>
      <c r="M382" s="61"/>
      <c r="N382" s="61"/>
      <c r="O382" s="61"/>
      <c r="P382" s="61"/>
      <c r="Q382" s="61"/>
      <c r="R382" s="61"/>
      <c r="S382" s="61"/>
    </row>
    <row r="383" spans="1:19">
      <c r="A383" s="111"/>
      <c r="B383" s="61"/>
      <c r="C383" s="61"/>
      <c r="D383" s="61"/>
      <c r="E383" s="61"/>
      <c r="F383" s="61"/>
      <c r="G383" s="61"/>
      <c r="H383" s="61"/>
      <c r="I383" s="61"/>
      <c r="J383" s="61"/>
      <c r="K383" s="61"/>
      <c r="L383" s="61"/>
      <c r="M383" s="61"/>
      <c r="N383" s="61"/>
      <c r="O383" s="61"/>
      <c r="P383" s="61"/>
      <c r="Q383" s="61"/>
      <c r="R383" s="61"/>
      <c r="S383" s="61"/>
    </row>
    <row r="384" spans="1:19">
      <c r="A384" s="111"/>
      <c r="B384" s="61"/>
      <c r="C384" s="61"/>
      <c r="D384" s="61"/>
      <c r="E384" s="61"/>
      <c r="F384" s="61"/>
      <c r="G384" s="61"/>
      <c r="H384" s="61"/>
      <c r="I384" s="61"/>
      <c r="J384" s="61"/>
      <c r="K384" s="61"/>
      <c r="L384" s="61"/>
      <c r="M384" s="61"/>
      <c r="N384" s="61"/>
      <c r="O384" s="61"/>
      <c r="P384" s="61"/>
      <c r="Q384" s="61"/>
      <c r="R384" s="61"/>
      <c r="S384" s="61"/>
    </row>
    <row r="385" spans="1:19">
      <c r="A385" s="111"/>
      <c r="B385" s="61"/>
      <c r="C385" s="61"/>
      <c r="D385" s="61"/>
      <c r="E385" s="61"/>
      <c r="F385" s="61"/>
      <c r="G385" s="61"/>
      <c r="H385" s="61"/>
      <c r="I385" s="61"/>
      <c r="J385" s="61"/>
      <c r="K385" s="61"/>
      <c r="L385" s="61"/>
      <c r="M385" s="61"/>
      <c r="N385" s="61"/>
      <c r="O385" s="61"/>
      <c r="P385" s="61"/>
      <c r="Q385" s="61"/>
      <c r="R385" s="61"/>
      <c r="S385" s="61"/>
    </row>
    <row r="386" spans="1:19">
      <c r="A386" s="111"/>
      <c r="B386" s="61"/>
      <c r="C386" s="61"/>
      <c r="D386" s="61"/>
      <c r="E386" s="61"/>
      <c r="F386" s="61"/>
      <c r="G386" s="61"/>
      <c r="H386" s="61"/>
      <c r="I386" s="61"/>
      <c r="J386" s="61"/>
      <c r="K386" s="61"/>
      <c r="L386" s="61"/>
      <c r="M386" s="61"/>
      <c r="N386" s="61"/>
      <c r="O386" s="61"/>
      <c r="P386" s="61"/>
      <c r="Q386" s="61"/>
      <c r="R386" s="61"/>
      <c r="S386" s="61"/>
    </row>
    <row r="387" spans="1:19">
      <c r="A387" s="111"/>
      <c r="B387" s="61"/>
      <c r="C387" s="61"/>
      <c r="D387" s="61"/>
      <c r="E387" s="61"/>
      <c r="F387" s="61"/>
      <c r="G387" s="61"/>
      <c r="H387" s="61"/>
      <c r="I387" s="61"/>
      <c r="J387" s="61"/>
      <c r="K387" s="61"/>
      <c r="L387" s="61"/>
      <c r="M387" s="61"/>
      <c r="N387" s="61"/>
      <c r="O387" s="61"/>
      <c r="P387" s="61"/>
      <c r="Q387" s="61"/>
      <c r="R387" s="61"/>
      <c r="S387" s="61"/>
    </row>
    <row r="388" spans="1:19">
      <c r="A388" s="111"/>
      <c r="B388" s="61"/>
      <c r="C388" s="61"/>
      <c r="D388" s="61"/>
      <c r="E388" s="61"/>
      <c r="F388" s="61"/>
      <c r="G388" s="61"/>
      <c r="H388" s="61"/>
      <c r="I388" s="61"/>
      <c r="J388" s="61"/>
      <c r="K388" s="61"/>
      <c r="L388" s="61"/>
      <c r="M388" s="61"/>
      <c r="N388" s="61"/>
      <c r="O388" s="61"/>
      <c r="P388" s="61"/>
      <c r="Q388" s="61"/>
      <c r="R388" s="61"/>
      <c r="S388" s="61"/>
    </row>
    <row r="389" spans="1:19">
      <c r="A389" s="111"/>
      <c r="B389" s="61"/>
      <c r="C389" s="61"/>
      <c r="D389" s="61"/>
      <c r="E389" s="61"/>
      <c r="F389" s="61"/>
      <c r="G389" s="61"/>
      <c r="H389" s="61"/>
      <c r="I389" s="61"/>
      <c r="J389" s="61"/>
      <c r="K389" s="61"/>
      <c r="L389" s="61"/>
      <c r="M389" s="61"/>
      <c r="N389" s="61"/>
      <c r="O389" s="61"/>
      <c r="P389" s="61"/>
      <c r="Q389" s="61"/>
      <c r="R389" s="61"/>
      <c r="S389" s="61"/>
    </row>
    <row r="390" spans="1:19">
      <c r="A390" s="111"/>
      <c r="B390" s="61"/>
      <c r="C390" s="61"/>
      <c r="D390" s="61"/>
      <c r="E390" s="61"/>
      <c r="F390" s="61"/>
      <c r="G390" s="61"/>
      <c r="H390" s="61"/>
      <c r="I390" s="61"/>
      <c r="J390" s="61"/>
      <c r="K390" s="61"/>
      <c r="L390" s="61"/>
      <c r="M390" s="61"/>
      <c r="N390" s="61"/>
      <c r="O390" s="61"/>
      <c r="P390" s="61"/>
      <c r="Q390" s="61"/>
      <c r="R390" s="61"/>
      <c r="S390" s="61"/>
    </row>
    <row r="391" spans="1:19">
      <c r="A391" s="111"/>
      <c r="B391" s="61"/>
      <c r="C391" s="61"/>
      <c r="D391" s="61"/>
      <c r="E391" s="61"/>
      <c r="F391" s="61"/>
      <c r="G391" s="61"/>
      <c r="H391" s="61"/>
      <c r="I391" s="61"/>
      <c r="J391" s="61"/>
      <c r="K391" s="61"/>
      <c r="L391" s="61"/>
      <c r="M391" s="61"/>
      <c r="N391" s="61"/>
      <c r="O391" s="61"/>
      <c r="P391" s="61"/>
      <c r="Q391" s="61"/>
      <c r="R391" s="61"/>
      <c r="S391" s="61"/>
    </row>
    <row r="392" spans="1:19">
      <c r="A392" s="111"/>
      <c r="B392" s="61"/>
      <c r="C392" s="61"/>
      <c r="D392" s="61"/>
      <c r="E392" s="61"/>
      <c r="F392" s="61"/>
      <c r="G392" s="61"/>
      <c r="H392" s="61"/>
      <c r="I392" s="61"/>
      <c r="J392" s="61"/>
      <c r="K392" s="61"/>
      <c r="L392" s="61"/>
      <c r="M392" s="61"/>
      <c r="N392" s="61"/>
      <c r="O392" s="61"/>
      <c r="P392" s="61"/>
      <c r="Q392" s="61"/>
      <c r="R392" s="61"/>
      <c r="S392" s="61"/>
    </row>
    <row r="393" spans="1:19">
      <c r="A393" s="111"/>
      <c r="B393" s="61"/>
      <c r="C393" s="61"/>
      <c r="D393" s="61"/>
      <c r="E393" s="61"/>
      <c r="F393" s="61"/>
      <c r="G393" s="61"/>
      <c r="H393" s="61"/>
      <c r="I393" s="61"/>
      <c r="J393" s="61"/>
      <c r="K393" s="61"/>
      <c r="L393" s="61"/>
      <c r="M393" s="61"/>
      <c r="N393" s="61"/>
      <c r="O393" s="61"/>
      <c r="P393" s="61"/>
      <c r="Q393" s="61"/>
      <c r="R393" s="61"/>
      <c r="S393" s="61"/>
    </row>
    <row r="394" spans="1:19">
      <c r="A394" s="111"/>
      <c r="B394" s="61"/>
      <c r="C394" s="61"/>
      <c r="D394" s="61"/>
      <c r="E394" s="61"/>
      <c r="F394" s="61"/>
      <c r="G394" s="61"/>
      <c r="H394" s="61"/>
      <c r="I394" s="61"/>
      <c r="J394" s="61"/>
      <c r="K394" s="61"/>
      <c r="L394" s="61"/>
      <c r="M394" s="61"/>
      <c r="N394" s="61"/>
      <c r="O394" s="61"/>
      <c r="P394" s="61"/>
      <c r="Q394" s="61"/>
      <c r="R394" s="61"/>
      <c r="S394" s="61"/>
    </row>
    <row r="395" spans="1:19">
      <c r="A395" s="111"/>
      <c r="B395" s="61"/>
      <c r="C395" s="61"/>
      <c r="D395" s="61"/>
      <c r="E395" s="61"/>
      <c r="F395" s="61"/>
      <c r="G395" s="61"/>
      <c r="H395" s="61"/>
      <c r="I395" s="61"/>
      <c r="J395" s="61"/>
      <c r="K395" s="61"/>
      <c r="L395" s="61"/>
      <c r="M395" s="61"/>
      <c r="N395" s="61"/>
      <c r="O395" s="61"/>
      <c r="P395" s="61"/>
      <c r="Q395" s="61"/>
      <c r="R395" s="61"/>
      <c r="S395" s="61"/>
    </row>
    <row r="396" spans="1:19">
      <c r="A396" s="111"/>
      <c r="B396" s="61"/>
      <c r="C396" s="61"/>
      <c r="D396" s="61"/>
      <c r="E396" s="61"/>
      <c r="F396" s="61"/>
      <c r="G396" s="61"/>
      <c r="H396" s="61"/>
      <c r="I396" s="61"/>
      <c r="J396" s="61"/>
      <c r="K396" s="61"/>
      <c r="L396" s="61"/>
      <c r="M396" s="61"/>
      <c r="N396" s="61"/>
      <c r="O396" s="61"/>
      <c r="P396" s="61"/>
      <c r="Q396" s="61"/>
      <c r="R396" s="61"/>
      <c r="S396" s="61"/>
    </row>
    <row r="397" spans="1:19">
      <c r="A397" s="111"/>
      <c r="B397" s="61"/>
      <c r="C397" s="61"/>
      <c r="D397" s="61"/>
      <c r="E397" s="61"/>
      <c r="F397" s="61"/>
      <c r="G397" s="61"/>
      <c r="H397" s="61"/>
      <c r="I397" s="61"/>
      <c r="J397" s="61"/>
      <c r="K397" s="61"/>
      <c r="L397" s="61"/>
      <c r="M397" s="61"/>
      <c r="N397" s="61"/>
      <c r="O397" s="61"/>
      <c r="P397" s="61"/>
      <c r="Q397" s="61"/>
      <c r="R397" s="61"/>
      <c r="S397" s="61"/>
    </row>
    <row r="398" spans="1:19">
      <c r="A398" s="111"/>
      <c r="B398" s="61"/>
      <c r="C398" s="61"/>
      <c r="D398" s="61"/>
      <c r="E398" s="61"/>
      <c r="F398" s="61"/>
      <c r="G398" s="61"/>
      <c r="H398" s="61"/>
      <c r="I398" s="61"/>
      <c r="J398" s="61"/>
      <c r="K398" s="61"/>
      <c r="L398" s="61"/>
      <c r="M398" s="61"/>
      <c r="N398" s="61"/>
      <c r="O398" s="61"/>
      <c r="P398" s="61"/>
      <c r="Q398" s="61"/>
      <c r="R398" s="61"/>
      <c r="S398" s="61"/>
    </row>
    <row r="399" spans="1:19">
      <c r="A399" s="111"/>
      <c r="B399" s="61"/>
      <c r="C399" s="61"/>
      <c r="D399" s="61"/>
      <c r="E399" s="61"/>
      <c r="F399" s="61"/>
      <c r="G399" s="61"/>
      <c r="H399" s="61"/>
      <c r="I399" s="61"/>
      <c r="J399" s="61"/>
      <c r="K399" s="61"/>
      <c r="L399" s="61"/>
      <c r="M399" s="61"/>
      <c r="N399" s="61"/>
      <c r="O399" s="61"/>
      <c r="P399" s="61"/>
      <c r="Q399" s="61"/>
      <c r="R399" s="61"/>
      <c r="S399" s="61"/>
    </row>
    <row r="400" spans="1:19">
      <c r="A400" s="111"/>
      <c r="B400" s="61"/>
      <c r="C400" s="61"/>
      <c r="D400" s="61"/>
      <c r="E400" s="61"/>
      <c r="F400" s="61"/>
      <c r="G400" s="61"/>
      <c r="H400" s="61"/>
      <c r="I400" s="61"/>
      <c r="J400" s="61"/>
      <c r="K400" s="61"/>
      <c r="L400" s="61"/>
      <c r="M400" s="61"/>
      <c r="N400" s="61"/>
      <c r="O400" s="61"/>
      <c r="P400" s="61"/>
      <c r="Q400" s="61"/>
      <c r="R400" s="61"/>
      <c r="S400" s="61"/>
    </row>
    <row r="401" spans="1:19">
      <c r="A401" s="111"/>
      <c r="B401" s="61"/>
      <c r="C401" s="61"/>
      <c r="D401" s="61"/>
      <c r="E401" s="61"/>
      <c r="F401" s="61"/>
      <c r="G401" s="61"/>
      <c r="H401" s="61"/>
      <c r="I401" s="61"/>
      <c r="J401" s="61"/>
      <c r="K401" s="61"/>
      <c r="L401" s="61"/>
      <c r="M401" s="61"/>
      <c r="N401" s="61"/>
      <c r="O401" s="61"/>
      <c r="P401" s="61"/>
      <c r="Q401" s="61"/>
      <c r="R401" s="61"/>
      <c r="S401" s="61"/>
    </row>
  </sheetData>
  <mergeCells count="37">
    <mergeCell ref="B66:J66"/>
    <mergeCell ref="L8:L10"/>
    <mergeCell ref="M8:M10"/>
    <mergeCell ref="N8:N10"/>
    <mergeCell ref="O8:O10"/>
    <mergeCell ref="D6:D10"/>
    <mergeCell ref="F8:F10"/>
    <mergeCell ref="G8:H8"/>
    <mergeCell ref="I7:J7"/>
    <mergeCell ref="K7:L7"/>
    <mergeCell ref="B51:S51"/>
    <mergeCell ref="P8:P10"/>
    <mergeCell ref="E6:E10"/>
    <mergeCell ref="F6:H7"/>
    <mergeCell ref="I6:N6"/>
    <mergeCell ref="O6:R6"/>
    <mergeCell ref="I8:I10"/>
    <mergeCell ref="J8:J10"/>
    <mergeCell ref="K8:K10"/>
    <mergeCell ref="C6:C10"/>
    <mergeCell ref="M7:N7"/>
    <mergeCell ref="A4:S4"/>
    <mergeCell ref="A5:S5"/>
    <mergeCell ref="A6:A10"/>
    <mergeCell ref="B6:B10"/>
    <mergeCell ref="A1:J1"/>
    <mergeCell ref="O1:S1"/>
    <mergeCell ref="A2:J2"/>
    <mergeCell ref="O2:S2"/>
    <mergeCell ref="A3:S3"/>
    <mergeCell ref="O7:P7"/>
    <mergeCell ref="G9:G10"/>
    <mergeCell ref="S6:S10"/>
    <mergeCell ref="Q8:Q10"/>
    <mergeCell ref="Q7:R7"/>
    <mergeCell ref="H9:H10"/>
    <mergeCell ref="R8:R10"/>
  </mergeCells>
  <printOptions horizontalCentered="1"/>
  <pageMargins left="0.23622047244094491" right="0.23622047244094491" top="0.74803149606299213" bottom="0.74803149606299213" header="0.31496062992125984" footer="0.31496062992125984"/>
  <pageSetup paperSize="9" scale="55" fitToWidth="0" fitToHeight="0" pageOrder="overThenDown" orientation="landscape" useFirstPageNumber="1" r:id="rId1"/>
  <headerFooter differentFirst="1">
    <oddFooter>&amp;R&amp;14&amp;P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410"/>
  <sheetViews>
    <sheetView zoomScale="75" zoomScaleSheetLayoutView="75" workbookViewId="0">
      <selection sqref="A1:AC1"/>
    </sheetView>
  </sheetViews>
  <sheetFormatPr defaultColWidth="9.125" defaultRowHeight="18.75"/>
  <cols>
    <col min="1" max="1" width="6.375" style="112" customWidth="1"/>
    <col min="2" max="2" width="26.375" style="82" customWidth="1"/>
    <col min="3" max="3" width="10" style="83" customWidth="1"/>
    <col min="4" max="4" width="10.125" style="83" customWidth="1"/>
    <col min="5" max="5" width="9.375" style="83" customWidth="1"/>
    <col min="6" max="6" width="12" style="83" customWidth="1"/>
    <col min="7" max="7" width="12.75" style="84" customWidth="1"/>
    <col min="8" max="8" width="16.125" style="84" customWidth="1"/>
    <col min="9" max="9" width="12.75" style="84" customWidth="1"/>
    <col min="10" max="10" width="16.125" style="84" customWidth="1"/>
    <col min="11" max="11" width="12.75" style="84" customWidth="1"/>
    <col min="12" max="12" width="16.125" style="84" customWidth="1"/>
    <col min="13" max="13" width="12.75" style="84" customWidth="1"/>
    <col min="14" max="14" width="16.125" style="84" customWidth="1"/>
    <col min="15" max="15" width="12.75" style="84" customWidth="1"/>
    <col min="16" max="16" width="16.125" style="84" customWidth="1"/>
    <col min="17" max="17" width="12.75" style="84" customWidth="1"/>
    <col min="18" max="18" width="16.125" style="84" customWidth="1"/>
    <col min="19" max="19" width="10.125" style="84" customWidth="1"/>
    <col min="20" max="21" width="9.125" style="61"/>
    <col min="22" max="22" width="56.75" style="61" customWidth="1"/>
    <col min="23" max="16384" width="9.125" style="61"/>
  </cols>
  <sheetData>
    <row r="1" spans="1:24" s="115" customFormat="1" ht="25.15" customHeight="1">
      <c r="A1" s="839" t="s">
        <v>150</v>
      </c>
      <c r="B1" s="839"/>
      <c r="C1" s="839"/>
      <c r="D1" s="839"/>
      <c r="E1" s="839"/>
      <c r="F1" s="839"/>
      <c r="G1" s="839"/>
      <c r="H1" s="839"/>
      <c r="I1" s="839"/>
      <c r="J1" s="126"/>
      <c r="O1" s="865" t="s">
        <v>0</v>
      </c>
      <c r="P1" s="865"/>
      <c r="Q1" s="865"/>
      <c r="R1" s="865"/>
      <c r="S1" s="865"/>
      <c r="T1" s="4"/>
      <c r="U1" s="127"/>
      <c r="V1" s="127"/>
      <c r="W1" s="127"/>
      <c r="X1" s="127"/>
    </row>
    <row r="2" spans="1:24" s="115" customFormat="1" ht="25.15" customHeight="1">
      <c r="A2" s="866" t="s">
        <v>1</v>
      </c>
      <c r="B2" s="866"/>
      <c r="C2" s="866"/>
      <c r="D2" s="866"/>
      <c r="E2" s="866"/>
      <c r="F2" s="866"/>
      <c r="G2" s="866"/>
      <c r="H2" s="866"/>
      <c r="I2" s="866"/>
      <c r="J2" s="128"/>
      <c r="O2" s="867" t="s">
        <v>2</v>
      </c>
      <c r="P2" s="867"/>
      <c r="Q2" s="867"/>
      <c r="R2" s="867"/>
      <c r="S2" s="867"/>
      <c r="T2" s="7"/>
      <c r="U2" s="127"/>
      <c r="V2" s="127"/>
      <c r="W2" s="127"/>
      <c r="X2" s="127"/>
    </row>
    <row r="3" spans="1:24" s="115" customFormat="1" ht="25.15" customHeight="1">
      <c r="A3" s="939" t="s">
        <v>3</v>
      </c>
      <c r="B3" s="939"/>
      <c r="C3" s="939"/>
      <c r="D3" s="939"/>
      <c r="E3" s="939"/>
      <c r="F3" s="939"/>
      <c r="G3" s="939"/>
      <c r="H3" s="939"/>
      <c r="I3" s="939"/>
      <c r="J3" s="939"/>
      <c r="K3" s="939"/>
      <c r="L3" s="939"/>
      <c r="M3" s="939"/>
      <c r="N3" s="939"/>
      <c r="O3" s="939"/>
      <c r="P3" s="939"/>
      <c r="Q3" s="939"/>
      <c r="R3" s="939"/>
      <c r="S3" s="939"/>
      <c r="T3" s="127"/>
      <c r="U3" s="127"/>
      <c r="V3" s="127"/>
      <c r="W3" s="127"/>
      <c r="X3" s="127"/>
    </row>
    <row r="4" spans="1:24" s="115" customFormat="1" ht="34.15" customHeight="1">
      <c r="A4" s="936" t="s">
        <v>151</v>
      </c>
      <c r="B4" s="936"/>
      <c r="C4" s="936"/>
      <c r="D4" s="936"/>
      <c r="E4" s="936"/>
      <c r="F4" s="936"/>
      <c r="G4" s="936"/>
      <c r="H4" s="936"/>
      <c r="I4" s="936"/>
      <c r="J4" s="936"/>
      <c r="K4" s="936"/>
      <c r="L4" s="936"/>
      <c r="M4" s="936"/>
      <c r="N4" s="936"/>
      <c r="O4" s="936"/>
      <c r="P4" s="936"/>
      <c r="Q4" s="936"/>
      <c r="R4" s="936"/>
      <c r="S4" s="936"/>
    </row>
    <row r="5" spans="1:24" s="116" customFormat="1" ht="28.9" customHeight="1">
      <c r="A5" s="942" t="s">
        <v>4</v>
      </c>
      <c r="B5" s="942"/>
      <c r="C5" s="942"/>
      <c r="D5" s="942"/>
      <c r="E5" s="942"/>
      <c r="F5" s="942"/>
      <c r="G5" s="942"/>
      <c r="H5" s="942"/>
      <c r="I5" s="942"/>
      <c r="J5" s="942"/>
      <c r="K5" s="942"/>
      <c r="L5" s="942"/>
      <c r="M5" s="942"/>
      <c r="N5" s="942"/>
      <c r="O5" s="942"/>
      <c r="P5" s="942"/>
      <c r="Q5" s="942"/>
      <c r="R5" s="942"/>
      <c r="S5" s="942"/>
      <c r="T5" s="115"/>
    </row>
    <row r="6" spans="1:24" s="117" customFormat="1" ht="28.9" customHeight="1">
      <c r="A6" s="938" t="s">
        <v>5</v>
      </c>
      <c r="B6" s="918" t="s">
        <v>86</v>
      </c>
      <c r="C6" s="918" t="s">
        <v>87</v>
      </c>
      <c r="D6" s="918" t="s">
        <v>88</v>
      </c>
      <c r="E6" s="918" t="s">
        <v>89</v>
      </c>
      <c r="F6" s="916" t="s">
        <v>118</v>
      </c>
      <c r="G6" s="916"/>
      <c r="H6" s="916"/>
      <c r="I6" s="928" t="s">
        <v>7</v>
      </c>
      <c r="J6" s="928"/>
      <c r="K6" s="928"/>
      <c r="L6" s="928"/>
      <c r="M6" s="928"/>
      <c r="N6" s="928"/>
      <c r="O6" s="928" t="s">
        <v>8</v>
      </c>
      <c r="P6" s="928"/>
      <c r="Q6" s="928"/>
      <c r="R6" s="928"/>
      <c r="S6" s="918" t="s">
        <v>9</v>
      </c>
      <c r="T6" s="98"/>
      <c r="U6" s="129"/>
    </row>
    <row r="7" spans="1:24" s="93" customFormat="1" ht="72.599999999999994" customHeight="1">
      <c r="A7" s="938"/>
      <c r="B7" s="918"/>
      <c r="C7" s="918"/>
      <c r="D7" s="918"/>
      <c r="E7" s="918"/>
      <c r="F7" s="916"/>
      <c r="G7" s="916"/>
      <c r="H7" s="916"/>
      <c r="I7" s="918" t="s">
        <v>152</v>
      </c>
      <c r="J7" s="918"/>
      <c r="K7" s="918" t="s">
        <v>153</v>
      </c>
      <c r="L7" s="918"/>
      <c r="M7" s="918" t="s">
        <v>34</v>
      </c>
      <c r="N7" s="918"/>
      <c r="O7" s="918" t="s">
        <v>154</v>
      </c>
      <c r="P7" s="918"/>
      <c r="Q7" s="918" t="s">
        <v>155</v>
      </c>
      <c r="R7" s="918"/>
      <c r="S7" s="918"/>
      <c r="T7" s="944"/>
      <c r="U7" s="130"/>
    </row>
    <row r="8" spans="1:24" s="49" customFormat="1" ht="38.65" customHeight="1">
      <c r="A8" s="938"/>
      <c r="B8" s="918"/>
      <c r="C8" s="918"/>
      <c r="D8" s="918"/>
      <c r="E8" s="918"/>
      <c r="F8" s="916" t="s">
        <v>143</v>
      </c>
      <c r="G8" s="916" t="s">
        <v>92</v>
      </c>
      <c r="H8" s="916"/>
      <c r="I8" s="916" t="s">
        <v>93</v>
      </c>
      <c r="J8" s="916" t="s">
        <v>156</v>
      </c>
      <c r="K8" s="916" t="s">
        <v>93</v>
      </c>
      <c r="L8" s="916" t="s">
        <v>156</v>
      </c>
      <c r="M8" s="916" t="s">
        <v>93</v>
      </c>
      <c r="N8" s="916" t="s">
        <v>156</v>
      </c>
      <c r="O8" s="916" t="s">
        <v>93</v>
      </c>
      <c r="P8" s="916" t="s">
        <v>156</v>
      </c>
      <c r="Q8" s="916" t="s">
        <v>93</v>
      </c>
      <c r="R8" s="916" t="s">
        <v>156</v>
      </c>
      <c r="S8" s="918"/>
      <c r="T8" s="944"/>
      <c r="U8" s="131"/>
    </row>
    <row r="9" spans="1:24" s="49" customFormat="1" ht="38.65" customHeight="1">
      <c r="A9" s="938"/>
      <c r="B9" s="918"/>
      <c r="C9" s="918"/>
      <c r="D9" s="918"/>
      <c r="E9" s="918"/>
      <c r="F9" s="916"/>
      <c r="G9" s="916" t="s">
        <v>93</v>
      </c>
      <c r="H9" s="916" t="s">
        <v>156</v>
      </c>
      <c r="I9" s="916"/>
      <c r="J9" s="916"/>
      <c r="K9" s="916"/>
      <c r="L9" s="916"/>
      <c r="M9" s="916"/>
      <c r="N9" s="916"/>
      <c r="O9" s="916"/>
      <c r="P9" s="916"/>
      <c r="Q9" s="916"/>
      <c r="R9" s="916"/>
      <c r="S9" s="918"/>
      <c r="T9" s="944"/>
      <c r="U9" s="131"/>
    </row>
    <row r="10" spans="1:24" s="49" customFormat="1" ht="42.4" customHeight="1">
      <c r="A10" s="938"/>
      <c r="B10" s="918"/>
      <c r="C10" s="918"/>
      <c r="D10" s="918"/>
      <c r="E10" s="918"/>
      <c r="F10" s="916"/>
      <c r="G10" s="943"/>
      <c r="H10" s="916"/>
      <c r="I10" s="916"/>
      <c r="J10" s="916"/>
      <c r="K10" s="916"/>
      <c r="L10" s="916"/>
      <c r="M10" s="916"/>
      <c r="N10" s="916"/>
      <c r="O10" s="916"/>
      <c r="P10" s="916"/>
      <c r="Q10" s="916"/>
      <c r="R10" s="916"/>
      <c r="S10" s="918"/>
      <c r="T10" s="59"/>
      <c r="U10" s="131"/>
    </row>
    <row r="11" spans="1:24" s="107" customFormat="1" ht="25.15" customHeight="1">
      <c r="A11" s="59" t="s">
        <v>46</v>
      </c>
      <c r="B11" s="132">
        <v>2</v>
      </c>
      <c r="C11" s="59">
        <v>3</v>
      </c>
      <c r="D11" s="132">
        <v>4</v>
      </c>
      <c r="E11" s="59">
        <v>5</v>
      </c>
      <c r="F11" s="132">
        <v>6</v>
      </c>
      <c r="G11" s="59">
        <v>7</v>
      </c>
      <c r="H11" s="132">
        <v>8</v>
      </c>
      <c r="I11" s="59">
        <v>9</v>
      </c>
      <c r="J11" s="132">
        <v>10</v>
      </c>
      <c r="K11" s="59">
        <v>11</v>
      </c>
      <c r="L11" s="132">
        <v>12</v>
      </c>
      <c r="M11" s="59">
        <v>13</v>
      </c>
      <c r="N11" s="132">
        <v>14</v>
      </c>
      <c r="O11" s="59">
        <v>15</v>
      </c>
      <c r="P11" s="132">
        <v>16</v>
      </c>
      <c r="Q11" s="59">
        <v>17</v>
      </c>
      <c r="R11" s="132">
        <v>18</v>
      </c>
      <c r="S11" s="59">
        <v>19</v>
      </c>
      <c r="T11" s="73"/>
      <c r="U11" s="73"/>
      <c r="V11" s="133" t="s">
        <v>157</v>
      </c>
    </row>
    <row r="12" spans="1:24" ht="31.5" customHeight="1">
      <c r="A12" s="72"/>
      <c r="B12" s="55" t="s">
        <v>17</v>
      </c>
      <c r="C12" s="50"/>
      <c r="D12" s="50"/>
      <c r="E12" s="50"/>
      <c r="F12" s="50"/>
      <c r="G12" s="50"/>
      <c r="H12" s="50"/>
      <c r="I12" s="50"/>
      <c r="J12" s="50"/>
      <c r="K12" s="50"/>
      <c r="L12" s="50"/>
      <c r="M12" s="50"/>
      <c r="N12" s="50"/>
      <c r="O12" s="50"/>
      <c r="P12" s="50"/>
      <c r="Q12" s="50"/>
      <c r="R12" s="50"/>
      <c r="S12" s="60"/>
      <c r="T12" s="98"/>
      <c r="U12" s="98"/>
    </row>
    <row r="13" spans="1:24" ht="29.25" customHeight="1">
      <c r="A13" s="53" t="s">
        <v>95</v>
      </c>
      <c r="B13" s="54" t="s">
        <v>158</v>
      </c>
      <c r="C13" s="59"/>
      <c r="D13" s="59"/>
      <c r="E13" s="59"/>
      <c r="F13" s="59"/>
      <c r="G13" s="60"/>
      <c r="H13" s="60"/>
      <c r="I13" s="50"/>
      <c r="J13" s="50"/>
      <c r="K13" s="50"/>
      <c r="L13" s="50"/>
      <c r="M13" s="50"/>
      <c r="N13" s="50"/>
      <c r="O13" s="50"/>
      <c r="P13" s="50"/>
      <c r="Q13" s="50"/>
      <c r="R13" s="50"/>
      <c r="S13" s="60"/>
      <c r="T13" s="98"/>
      <c r="U13" s="98"/>
    </row>
    <row r="14" spans="1:24" ht="64.900000000000006" customHeight="1">
      <c r="A14" s="53" t="s">
        <v>46</v>
      </c>
      <c r="B14" s="58" t="s">
        <v>131</v>
      </c>
      <c r="C14" s="59"/>
      <c r="D14" s="59"/>
      <c r="E14" s="59"/>
      <c r="F14" s="59"/>
      <c r="G14" s="60"/>
      <c r="H14" s="60"/>
      <c r="I14" s="60"/>
      <c r="J14" s="60"/>
      <c r="K14" s="60"/>
      <c r="L14" s="60"/>
      <c r="M14" s="60"/>
      <c r="N14" s="60"/>
      <c r="O14" s="60"/>
      <c r="P14" s="60"/>
      <c r="Q14" s="60"/>
      <c r="R14" s="60"/>
      <c r="S14" s="60"/>
      <c r="T14" s="60"/>
      <c r="U14" s="60"/>
    </row>
    <row r="15" spans="1:24" s="66" customFormat="1" ht="70.150000000000006" customHeight="1">
      <c r="A15" s="62" t="s">
        <v>96</v>
      </c>
      <c r="B15" s="63" t="s">
        <v>316</v>
      </c>
      <c r="C15" s="64"/>
      <c r="D15" s="64"/>
      <c r="E15" s="64"/>
      <c r="F15" s="64"/>
      <c r="G15" s="65"/>
      <c r="H15" s="65"/>
      <c r="I15" s="65"/>
      <c r="J15" s="65"/>
      <c r="K15" s="65"/>
      <c r="L15" s="65"/>
      <c r="M15" s="65"/>
      <c r="N15" s="65"/>
      <c r="O15" s="65"/>
      <c r="P15" s="65"/>
      <c r="Q15" s="65"/>
      <c r="R15" s="65"/>
      <c r="S15" s="65"/>
      <c r="T15" s="65"/>
      <c r="U15" s="65"/>
    </row>
    <row r="16" spans="1:24" ht="25.15" customHeight="1">
      <c r="A16" s="72" t="s">
        <v>97</v>
      </c>
      <c r="B16" s="73" t="s">
        <v>98</v>
      </c>
      <c r="C16" s="59"/>
      <c r="D16" s="59"/>
      <c r="E16" s="59"/>
      <c r="F16" s="59"/>
      <c r="G16" s="60"/>
      <c r="H16" s="60"/>
      <c r="I16" s="60"/>
      <c r="J16" s="60"/>
      <c r="K16" s="60"/>
      <c r="L16" s="60"/>
      <c r="M16" s="60"/>
      <c r="N16" s="60"/>
      <c r="O16" s="60"/>
      <c r="P16" s="60"/>
      <c r="Q16" s="60"/>
      <c r="R16" s="60"/>
      <c r="S16" s="60"/>
      <c r="T16" s="60"/>
      <c r="U16" s="60"/>
    </row>
    <row r="17" spans="1:21" ht="25.15" customHeight="1">
      <c r="A17" s="72" t="s">
        <v>99</v>
      </c>
      <c r="B17" s="100" t="s">
        <v>100</v>
      </c>
      <c r="C17" s="59"/>
      <c r="D17" s="59"/>
      <c r="E17" s="59"/>
      <c r="F17" s="59"/>
      <c r="G17" s="60"/>
      <c r="H17" s="60"/>
      <c r="I17" s="60"/>
      <c r="J17" s="60"/>
      <c r="K17" s="60"/>
      <c r="L17" s="60"/>
      <c r="M17" s="60"/>
      <c r="N17" s="60"/>
      <c r="O17" s="60"/>
      <c r="P17" s="60"/>
      <c r="Q17" s="60"/>
      <c r="R17" s="60"/>
      <c r="S17" s="60"/>
      <c r="T17" s="60"/>
      <c r="U17" s="60"/>
    </row>
    <row r="18" spans="1:21" s="66" customFormat="1" ht="81" customHeight="1">
      <c r="A18" s="62" t="s">
        <v>101</v>
      </c>
      <c r="B18" s="63" t="s">
        <v>317</v>
      </c>
      <c r="C18" s="64"/>
      <c r="D18" s="64"/>
      <c r="E18" s="64"/>
      <c r="F18" s="64"/>
      <c r="G18" s="65"/>
      <c r="H18" s="65"/>
      <c r="I18" s="65"/>
      <c r="J18" s="65"/>
      <c r="K18" s="65"/>
      <c r="L18" s="65"/>
      <c r="M18" s="65"/>
      <c r="N18" s="65"/>
      <c r="O18" s="65"/>
      <c r="P18" s="65"/>
      <c r="Q18" s="65"/>
      <c r="R18" s="65"/>
      <c r="S18" s="65"/>
      <c r="T18" s="65"/>
      <c r="U18" s="65"/>
    </row>
    <row r="19" spans="1:21" s="57" customFormat="1" ht="48" customHeight="1">
      <c r="A19" s="72"/>
      <c r="B19" s="73" t="s">
        <v>102</v>
      </c>
      <c r="C19" s="55"/>
      <c r="D19" s="55"/>
      <c r="E19" s="55"/>
      <c r="F19" s="55"/>
      <c r="G19" s="56"/>
      <c r="H19" s="56"/>
      <c r="I19" s="56"/>
      <c r="J19" s="56"/>
      <c r="K19" s="56"/>
      <c r="L19" s="56"/>
      <c r="M19" s="56"/>
      <c r="N19" s="56"/>
      <c r="O19" s="56"/>
      <c r="P19" s="56"/>
      <c r="Q19" s="56"/>
      <c r="R19" s="56"/>
      <c r="S19" s="56"/>
      <c r="T19" s="56"/>
      <c r="U19" s="56"/>
    </row>
    <row r="20" spans="1:21" s="76" customFormat="1" ht="65.650000000000006" customHeight="1">
      <c r="A20" s="62" t="s">
        <v>103</v>
      </c>
      <c r="B20" s="63" t="s">
        <v>318</v>
      </c>
      <c r="C20" s="74"/>
      <c r="D20" s="74"/>
      <c r="E20" s="74"/>
      <c r="F20" s="74"/>
      <c r="G20" s="75"/>
      <c r="H20" s="75"/>
      <c r="I20" s="75"/>
      <c r="J20" s="75"/>
      <c r="K20" s="75"/>
      <c r="L20" s="75"/>
      <c r="M20" s="75"/>
      <c r="N20" s="75"/>
      <c r="O20" s="75"/>
      <c r="P20" s="75"/>
      <c r="Q20" s="75"/>
      <c r="R20" s="75"/>
      <c r="S20" s="75"/>
      <c r="T20" s="75"/>
      <c r="U20" s="75"/>
    </row>
    <row r="21" spans="1:21" s="76" customFormat="1" ht="96.4" customHeight="1">
      <c r="A21" s="62"/>
      <c r="B21" s="77" t="s">
        <v>319</v>
      </c>
      <c r="C21" s="74"/>
      <c r="D21" s="74"/>
      <c r="E21" s="74"/>
      <c r="F21" s="74"/>
      <c r="G21" s="75"/>
      <c r="H21" s="75"/>
      <c r="I21" s="75"/>
      <c r="J21" s="75"/>
      <c r="K21" s="75"/>
      <c r="L21" s="75"/>
      <c r="M21" s="75"/>
      <c r="N21" s="75"/>
      <c r="O21" s="75"/>
      <c r="P21" s="75"/>
      <c r="Q21" s="75"/>
      <c r="R21" s="75"/>
      <c r="S21" s="75"/>
      <c r="T21" s="75"/>
      <c r="U21" s="75"/>
    </row>
    <row r="22" spans="1:21" s="76" customFormat="1" ht="51" customHeight="1">
      <c r="A22" s="62"/>
      <c r="B22" s="73" t="s">
        <v>102</v>
      </c>
      <c r="C22" s="74"/>
      <c r="D22" s="74"/>
      <c r="E22" s="74"/>
      <c r="F22" s="74"/>
      <c r="G22" s="75"/>
      <c r="H22" s="75"/>
      <c r="I22" s="75"/>
      <c r="J22" s="75"/>
      <c r="K22" s="75"/>
      <c r="L22" s="75"/>
      <c r="M22" s="75"/>
      <c r="N22" s="75"/>
      <c r="O22" s="75"/>
      <c r="P22" s="75"/>
      <c r="Q22" s="75"/>
      <c r="R22" s="75"/>
      <c r="S22" s="75"/>
      <c r="T22" s="75"/>
      <c r="U22" s="75"/>
    </row>
    <row r="23" spans="1:21" s="66" customFormat="1" ht="49.9" customHeight="1">
      <c r="A23" s="62"/>
      <c r="B23" s="77" t="s">
        <v>321</v>
      </c>
      <c r="C23" s="64"/>
      <c r="D23" s="64"/>
      <c r="E23" s="64"/>
      <c r="F23" s="64"/>
      <c r="G23" s="65"/>
      <c r="H23" s="65"/>
      <c r="I23" s="65"/>
      <c r="J23" s="65"/>
      <c r="K23" s="65"/>
      <c r="L23" s="65"/>
      <c r="M23" s="65"/>
      <c r="N23" s="65"/>
      <c r="O23" s="65"/>
      <c r="P23" s="65"/>
      <c r="Q23" s="65"/>
      <c r="R23" s="65"/>
      <c r="S23" s="65"/>
      <c r="T23" s="65"/>
      <c r="U23" s="65"/>
    </row>
    <row r="24" spans="1:21" s="57" customFormat="1" ht="55.15" customHeight="1">
      <c r="A24" s="72"/>
      <c r="B24" s="73" t="s">
        <v>102</v>
      </c>
      <c r="C24" s="55"/>
      <c r="D24" s="55"/>
      <c r="E24" s="55"/>
      <c r="F24" s="55"/>
      <c r="G24" s="56"/>
      <c r="H24" s="56"/>
      <c r="I24" s="56"/>
      <c r="J24" s="56"/>
      <c r="K24" s="56"/>
      <c r="L24" s="56"/>
      <c r="M24" s="56"/>
      <c r="N24" s="56"/>
      <c r="O24" s="56"/>
      <c r="P24" s="56"/>
      <c r="Q24" s="56"/>
      <c r="R24" s="56"/>
      <c r="S24" s="56"/>
      <c r="T24" s="56"/>
      <c r="U24" s="56"/>
    </row>
    <row r="25" spans="1:21" s="76" customFormat="1" ht="63" customHeight="1">
      <c r="A25" s="62" t="s">
        <v>104</v>
      </c>
      <c r="B25" s="63" t="s">
        <v>105</v>
      </c>
      <c r="C25" s="74"/>
      <c r="D25" s="74"/>
      <c r="E25" s="74"/>
      <c r="F25" s="74"/>
      <c r="G25" s="75"/>
      <c r="H25" s="75"/>
      <c r="I25" s="75"/>
      <c r="J25" s="75"/>
      <c r="K25" s="75"/>
      <c r="L25" s="75"/>
      <c r="M25" s="75"/>
      <c r="N25" s="75"/>
      <c r="O25" s="75"/>
      <c r="P25" s="75"/>
      <c r="Q25" s="75"/>
      <c r="R25" s="75"/>
      <c r="S25" s="75"/>
      <c r="T25" s="75"/>
      <c r="U25" s="75"/>
    </row>
    <row r="26" spans="1:21" s="76" customFormat="1" ht="76.900000000000006" customHeight="1">
      <c r="A26" s="62"/>
      <c r="B26" s="77" t="s">
        <v>106</v>
      </c>
      <c r="C26" s="74"/>
      <c r="D26" s="74"/>
      <c r="E26" s="74"/>
      <c r="F26" s="74"/>
      <c r="G26" s="75"/>
      <c r="H26" s="75"/>
      <c r="I26" s="75"/>
      <c r="J26" s="75"/>
      <c r="K26" s="75"/>
      <c r="L26" s="75"/>
      <c r="M26" s="75"/>
      <c r="N26" s="75"/>
      <c r="O26" s="75"/>
      <c r="P26" s="75"/>
      <c r="Q26" s="75"/>
      <c r="R26" s="75"/>
      <c r="S26" s="75"/>
      <c r="T26" s="75"/>
      <c r="U26" s="75"/>
    </row>
    <row r="27" spans="1:21" s="57" customFormat="1" ht="40.9" customHeight="1">
      <c r="A27" s="72"/>
      <c r="B27" s="73" t="s">
        <v>102</v>
      </c>
      <c r="C27" s="55"/>
      <c r="D27" s="55"/>
      <c r="E27" s="55"/>
      <c r="F27" s="55"/>
      <c r="G27" s="56"/>
      <c r="H27" s="56"/>
      <c r="I27" s="56"/>
      <c r="J27" s="56"/>
      <c r="K27" s="56"/>
      <c r="L27" s="56"/>
      <c r="M27" s="56"/>
      <c r="N27" s="56"/>
      <c r="O27" s="56"/>
      <c r="P27" s="56"/>
      <c r="Q27" s="56"/>
      <c r="R27" s="56"/>
      <c r="S27" s="56"/>
      <c r="T27" s="56"/>
      <c r="U27" s="56"/>
    </row>
    <row r="28" spans="1:21" s="76" customFormat="1" ht="49.15" customHeight="1">
      <c r="A28" s="62"/>
      <c r="B28" s="77" t="s">
        <v>108</v>
      </c>
      <c r="C28" s="74"/>
      <c r="D28" s="74"/>
      <c r="E28" s="74"/>
      <c r="F28" s="74"/>
      <c r="G28" s="75"/>
      <c r="H28" s="75"/>
      <c r="I28" s="75"/>
      <c r="J28" s="75"/>
      <c r="K28" s="75"/>
      <c r="L28" s="75"/>
      <c r="M28" s="75"/>
      <c r="N28" s="75"/>
      <c r="O28" s="75"/>
      <c r="P28" s="75"/>
      <c r="Q28" s="75"/>
      <c r="R28" s="75"/>
      <c r="S28" s="75"/>
      <c r="T28" s="75"/>
      <c r="U28" s="75"/>
    </row>
    <row r="29" spans="1:21" s="57" customFormat="1" ht="40.15" customHeight="1">
      <c r="A29" s="72"/>
      <c r="B29" s="73" t="s">
        <v>102</v>
      </c>
      <c r="C29" s="55"/>
      <c r="D29" s="55"/>
      <c r="E29" s="55"/>
      <c r="F29" s="55"/>
      <c r="G29" s="56"/>
      <c r="H29" s="56"/>
      <c r="I29" s="56"/>
      <c r="J29" s="56"/>
      <c r="K29" s="56"/>
      <c r="L29" s="56"/>
      <c r="M29" s="56"/>
      <c r="N29" s="56"/>
      <c r="O29" s="56"/>
      <c r="P29" s="56"/>
      <c r="Q29" s="56"/>
      <c r="R29" s="56"/>
      <c r="S29" s="56"/>
      <c r="T29" s="56"/>
      <c r="U29" s="56"/>
    </row>
    <row r="30" spans="1:21" s="57" customFormat="1" ht="43.9" customHeight="1">
      <c r="A30" s="53" t="s">
        <v>48</v>
      </c>
      <c r="B30" s="58" t="s">
        <v>323</v>
      </c>
      <c r="C30" s="55"/>
      <c r="D30" s="55"/>
      <c r="E30" s="55"/>
      <c r="F30" s="55"/>
      <c r="G30" s="56"/>
      <c r="H30" s="56"/>
      <c r="I30" s="56"/>
      <c r="J30" s="56"/>
      <c r="K30" s="56"/>
      <c r="L30" s="56"/>
      <c r="M30" s="56"/>
      <c r="N30" s="56"/>
      <c r="O30" s="56"/>
      <c r="P30" s="56"/>
      <c r="Q30" s="56"/>
      <c r="R30" s="56"/>
      <c r="S30" s="56"/>
      <c r="T30" s="56"/>
      <c r="U30" s="56"/>
    </row>
    <row r="31" spans="1:21" s="66" customFormat="1" ht="63" customHeight="1">
      <c r="A31" s="62" t="s">
        <v>96</v>
      </c>
      <c r="B31" s="63" t="s">
        <v>109</v>
      </c>
      <c r="C31" s="64"/>
      <c r="D31" s="64"/>
      <c r="E31" s="64"/>
      <c r="F31" s="64"/>
      <c r="G31" s="65"/>
      <c r="H31" s="65"/>
      <c r="I31" s="65"/>
      <c r="J31" s="65"/>
      <c r="K31" s="65"/>
      <c r="L31" s="65"/>
      <c r="M31" s="65"/>
      <c r="N31" s="65"/>
      <c r="O31" s="65"/>
      <c r="P31" s="65"/>
      <c r="Q31" s="65"/>
      <c r="R31" s="65"/>
      <c r="S31" s="65"/>
      <c r="T31" s="65"/>
      <c r="U31" s="65"/>
    </row>
    <row r="32" spans="1:21" ht="40.9" customHeight="1">
      <c r="A32" s="72"/>
      <c r="B32" s="73" t="s">
        <v>102</v>
      </c>
      <c r="C32" s="59"/>
      <c r="D32" s="59"/>
      <c r="E32" s="59"/>
      <c r="F32" s="59"/>
      <c r="G32" s="60"/>
      <c r="H32" s="60"/>
      <c r="I32" s="60"/>
      <c r="J32" s="60"/>
      <c r="K32" s="60"/>
      <c r="L32" s="60"/>
      <c r="M32" s="60"/>
      <c r="N32" s="60"/>
      <c r="O32" s="60"/>
      <c r="P32" s="60"/>
      <c r="Q32" s="60"/>
      <c r="R32" s="60"/>
      <c r="S32" s="60"/>
      <c r="T32" s="60"/>
      <c r="U32" s="60"/>
    </row>
    <row r="33" spans="1:21" s="76" customFormat="1" ht="46.9" customHeight="1">
      <c r="A33" s="62" t="s">
        <v>101</v>
      </c>
      <c r="B33" s="63" t="s">
        <v>318</v>
      </c>
      <c r="C33" s="74"/>
      <c r="D33" s="74"/>
      <c r="E33" s="74"/>
      <c r="F33" s="74"/>
      <c r="G33" s="75"/>
      <c r="H33" s="75"/>
      <c r="I33" s="75"/>
      <c r="J33" s="75"/>
      <c r="K33" s="75"/>
      <c r="L33" s="75"/>
      <c r="M33" s="75"/>
      <c r="N33" s="75"/>
      <c r="O33" s="75"/>
      <c r="P33" s="75"/>
      <c r="Q33" s="75"/>
      <c r="R33" s="75"/>
      <c r="S33" s="75"/>
      <c r="T33" s="75"/>
      <c r="U33" s="75"/>
    </row>
    <row r="34" spans="1:21" s="76" customFormat="1" ht="98.65" customHeight="1">
      <c r="A34" s="62"/>
      <c r="B34" s="77" t="s">
        <v>319</v>
      </c>
      <c r="C34" s="74"/>
      <c r="D34" s="74"/>
      <c r="E34" s="74"/>
      <c r="F34" s="74"/>
      <c r="G34" s="75"/>
      <c r="H34" s="75"/>
      <c r="I34" s="75"/>
      <c r="J34" s="75"/>
      <c r="K34" s="75"/>
      <c r="L34" s="75"/>
      <c r="M34" s="75"/>
      <c r="N34" s="75"/>
      <c r="O34" s="75"/>
      <c r="P34" s="75"/>
      <c r="Q34" s="75"/>
      <c r="R34" s="75"/>
      <c r="S34" s="75"/>
      <c r="T34" s="75"/>
      <c r="U34" s="75"/>
    </row>
    <row r="35" spans="1:21" s="76" customFormat="1" ht="43.9" customHeight="1">
      <c r="A35" s="62"/>
      <c r="B35" s="73" t="s">
        <v>102</v>
      </c>
      <c r="C35" s="74"/>
      <c r="D35" s="74"/>
      <c r="E35" s="74"/>
      <c r="F35" s="74"/>
      <c r="G35" s="75"/>
      <c r="H35" s="75"/>
      <c r="I35" s="75"/>
      <c r="J35" s="75"/>
      <c r="K35" s="75"/>
      <c r="L35" s="75"/>
      <c r="M35" s="75"/>
      <c r="N35" s="75"/>
      <c r="O35" s="75"/>
      <c r="P35" s="75"/>
      <c r="Q35" s="75"/>
      <c r="R35" s="75"/>
      <c r="S35" s="75"/>
      <c r="T35" s="75"/>
      <c r="U35" s="75"/>
    </row>
    <row r="36" spans="1:21" s="66" customFormat="1" ht="57" customHeight="1">
      <c r="A36" s="62"/>
      <c r="B36" s="77" t="s">
        <v>321</v>
      </c>
      <c r="C36" s="64"/>
      <c r="D36" s="64"/>
      <c r="E36" s="64"/>
      <c r="F36" s="64"/>
      <c r="G36" s="65"/>
      <c r="H36" s="65"/>
      <c r="I36" s="65"/>
      <c r="J36" s="65"/>
      <c r="K36" s="65"/>
      <c r="L36" s="65"/>
      <c r="M36" s="65"/>
      <c r="N36" s="65"/>
      <c r="O36" s="65"/>
      <c r="P36" s="65"/>
      <c r="Q36" s="65"/>
      <c r="R36" s="65"/>
      <c r="S36" s="65"/>
      <c r="T36" s="65"/>
      <c r="U36" s="65"/>
    </row>
    <row r="37" spans="1:21" s="57" customFormat="1" ht="49.15" customHeight="1">
      <c r="A37" s="72"/>
      <c r="B37" s="73" t="s">
        <v>102</v>
      </c>
      <c r="C37" s="55"/>
      <c r="D37" s="55"/>
      <c r="E37" s="55"/>
      <c r="F37" s="55"/>
      <c r="G37" s="56"/>
      <c r="H37" s="56"/>
      <c r="I37" s="56"/>
      <c r="J37" s="56"/>
      <c r="K37" s="56"/>
      <c r="L37" s="56"/>
      <c r="M37" s="56"/>
      <c r="N37" s="56"/>
      <c r="O37" s="56"/>
      <c r="P37" s="56"/>
      <c r="Q37" s="56"/>
      <c r="R37" s="56"/>
      <c r="S37" s="56"/>
      <c r="T37" s="56"/>
      <c r="U37" s="56"/>
    </row>
    <row r="38" spans="1:21" s="66" customFormat="1" ht="105" customHeight="1">
      <c r="A38" s="62"/>
      <c r="B38" s="77" t="s">
        <v>110</v>
      </c>
      <c r="C38" s="64"/>
      <c r="D38" s="64"/>
      <c r="E38" s="64"/>
      <c r="F38" s="64"/>
      <c r="G38" s="65"/>
      <c r="H38" s="65"/>
      <c r="I38" s="65"/>
      <c r="J38" s="65"/>
      <c r="K38" s="65"/>
      <c r="L38" s="65"/>
      <c r="M38" s="65"/>
      <c r="N38" s="65"/>
      <c r="O38" s="65"/>
      <c r="P38" s="65"/>
      <c r="Q38" s="65"/>
      <c r="R38" s="65"/>
      <c r="S38" s="65"/>
      <c r="T38" s="65"/>
      <c r="U38" s="65"/>
    </row>
    <row r="39" spans="1:21" s="76" customFormat="1" ht="77.650000000000006" customHeight="1">
      <c r="A39" s="78"/>
      <c r="B39" s="79" t="s">
        <v>111</v>
      </c>
      <c r="C39" s="74"/>
      <c r="D39" s="74"/>
      <c r="E39" s="74"/>
      <c r="F39" s="74"/>
      <c r="G39" s="75"/>
      <c r="H39" s="75"/>
      <c r="I39" s="75"/>
      <c r="J39" s="75"/>
      <c r="K39" s="75"/>
      <c r="L39" s="75"/>
      <c r="M39" s="75"/>
      <c r="N39" s="75"/>
      <c r="O39" s="75"/>
      <c r="P39" s="75"/>
      <c r="Q39" s="75"/>
      <c r="R39" s="75"/>
      <c r="S39" s="75"/>
      <c r="T39" s="75"/>
      <c r="U39" s="75"/>
    </row>
    <row r="40" spans="1:21" ht="54" customHeight="1">
      <c r="A40" s="72"/>
      <c r="B40" s="73" t="s">
        <v>102</v>
      </c>
      <c r="C40" s="59"/>
      <c r="D40" s="59"/>
      <c r="E40" s="59"/>
      <c r="F40" s="59"/>
      <c r="G40" s="60"/>
      <c r="H40" s="60"/>
      <c r="I40" s="60"/>
      <c r="J40" s="60"/>
      <c r="K40" s="60"/>
      <c r="L40" s="60"/>
      <c r="M40" s="60"/>
      <c r="N40" s="60"/>
      <c r="O40" s="60"/>
      <c r="P40" s="60"/>
      <c r="Q40" s="60"/>
      <c r="R40" s="60"/>
      <c r="S40" s="60"/>
      <c r="T40" s="60"/>
      <c r="U40" s="60"/>
    </row>
    <row r="41" spans="1:21" s="76" customFormat="1" ht="55.9" customHeight="1">
      <c r="A41" s="78"/>
      <c r="B41" s="79" t="s">
        <v>112</v>
      </c>
      <c r="C41" s="74"/>
      <c r="D41" s="74"/>
      <c r="E41" s="74"/>
      <c r="F41" s="74"/>
      <c r="G41" s="75"/>
      <c r="H41" s="75"/>
      <c r="I41" s="75"/>
      <c r="J41" s="75"/>
      <c r="K41" s="75"/>
      <c r="L41" s="75"/>
      <c r="M41" s="75"/>
      <c r="N41" s="75"/>
      <c r="O41" s="75"/>
      <c r="P41" s="75"/>
      <c r="Q41" s="75"/>
      <c r="R41" s="75"/>
      <c r="S41" s="75"/>
      <c r="T41" s="75"/>
      <c r="U41" s="75"/>
    </row>
    <row r="42" spans="1:21" ht="54" customHeight="1">
      <c r="A42" s="72"/>
      <c r="B42" s="73" t="s">
        <v>102</v>
      </c>
      <c r="C42" s="59"/>
      <c r="D42" s="59"/>
      <c r="E42" s="59"/>
      <c r="F42" s="59"/>
      <c r="G42" s="60"/>
      <c r="H42" s="60"/>
      <c r="I42" s="60"/>
      <c r="J42" s="60"/>
      <c r="K42" s="60"/>
      <c r="L42" s="60"/>
      <c r="M42" s="60"/>
      <c r="N42" s="60"/>
      <c r="O42" s="60"/>
      <c r="P42" s="60"/>
      <c r="Q42" s="60"/>
      <c r="R42" s="60"/>
      <c r="S42" s="60"/>
      <c r="T42" s="60"/>
      <c r="U42" s="60"/>
    </row>
    <row r="43" spans="1:21" ht="60" customHeight="1">
      <c r="A43" s="53" t="s">
        <v>50</v>
      </c>
      <c r="B43" s="58" t="s">
        <v>324</v>
      </c>
      <c r="C43" s="59"/>
      <c r="D43" s="59"/>
      <c r="E43" s="59"/>
      <c r="F43" s="59"/>
      <c r="G43" s="60"/>
      <c r="H43" s="60"/>
      <c r="I43" s="60"/>
      <c r="J43" s="60"/>
      <c r="K43" s="60"/>
      <c r="L43" s="60"/>
      <c r="M43" s="60"/>
      <c r="N43" s="60"/>
      <c r="O43" s="60"/>
      <c r="P43" s="60"/>
      <c r="Q43" s="60"/>
      <c r="R43" s="60"/>
      <c r="S43" s="60"/>
      <c r="T43" s="60"/>
      <c r="U43" s="60"/>
    </row>
    <row r="44" spans="1:21" s="76" customFormat="1" ht="79.900000000000006" customHeight="1">
      <c r="A44" s="62"/>
      <c r="B44" s="77" t="s">
        <v>147</v>
      </c>
      <c r="C44" s="74"/>
      <c r="D44" s="74"/>
      <c r="E44" s="74"/>
      <c r="F44" s="74"/>
      <c r="G44" s="75"/>
      <c r="H44" s="75"/>
      <c r="I44" s="75"/>
      <c r="J44" s="75"/>
      <c r="K44" s="75"/>
      <c r="L44" s="75"/>
      <c r="M44" s="75"/>
      <c r="N44" s="75"/>
      <c r="O44" s="75"/>
      <c r="P44" s="75"/>
      <c r="Q44" s="75"/>
      <c r="R44" s="75"/>
      <c r="S44" s="75"/>
      <c r="T44" s="75"/>
      <c r="U44" s="75"/>
    </row>
    <row r="45" spans="1:21" s="66" customFormat="1" ht="49.15" customHeight="1">
      <c r="A45" s="62"/>
      <c r="B45" s="73" t="s">
        <v>102</v>
      </c>
      <c r="C45" s="64"/>
      <c r="D45" s="64"/>
      <c r="E45" s="64"/>
      <c r="F45" s="64"/>
      <c r="G45" s="65"/>
      <c r="H45" s="65"/>
      <c r="I45" s="65"/>
      <c r="J45" s="65"/>
      <c r="K45" s="65"/>
      <c r="L45" s="65"/>
      <c r="M45" s="65"/>
      <c r="N45" s="65"/>
      <c r="O45" s="65"/>
      <c r="P45" s="65"/>
      <c r="Q45" s="65"/>
      <c r="R45" s="65"/>
      <c r="S45" s="65"/>
      <c r="T45" s="65"/>
      <c r="U45" s="65"/>
    </row>
    <row r="46" spans="1:21" s="76" customFormat="1" ht="46.15" customHeight="1">
      <c r="A46" s="62"/>
      <c r="B46" s="77" t="s">
        <v>321</v>
      </c>
      <c r="C46" s="74"/>
      <c r="D46" s="74"/>
      <c r="E46" s="74"/>
      <c r="F46" s="74"/>
      <c r="G46" s="75"/>
      <c r="H46" s="75"/>
      <c r="I46" s="75"/>
      <c r="J46" s="75"/>
      <c r="K46" s="75"/>
      <c r="L46" s="75"/>
      <c r="M46" s="75"/>
      <c r="N46" s="75"/>
      <c r="O46" s="75"/>
      <c r="P46" s="75"/>
      <c r="Q46" s="75"/>
      <c r="R46" s="75"/>
      <c r="S46" s="75"/>
      <c r="T46" s="75"/>
      <c r="U46" s="75"/>
    </row>
    <row r="47" spans="1:21" s="66" customFormat="1" ht="55.15" customHeight="1">
      <c r="A47" s="62"/>
      <c r="B47" s="73" t="s">
        <v>102</v>
      </c>
      <c r="C47" s="64"/>
      <c r="D47" s="64"/>
      <c r="E47" s="64"/>
      <c r="F47" s="64"/>
      <c r="G47" s="65"/>
      <c r="H47" s="65"/>
      <c r="I47" s="65"/>
      <c r="J47" s="65"/>
      <c r="K47" s="65"/>
      <c r="L47" s="65"/>
      <c r="M47" s="65"/>
      <c r="N47" s="65"/>
      <c r="O47" s="65"/>
      <c r="P47" s="65"/>
      <c r="Q47" s="65"/>
      <c r="R47" s="65"/>
      <c r="S47" s="65"/>
      <c r="T47" s="65"/>
      <c r="U47" s="65"/>
    </row>
    <row r="48" spans="1:21" ht="43.15" customHeight="1">
      <c r="A48" s="53" t="s">
        <v>113</v>
      </c>
      <c r="B48" s="54" t="s">
        <v>158</v>
      </c>
      <c r="C48" s="59"/>
      <c r="D48" s="59"/>
      <c r="E48" s="59"/>
      <c r="F48" s="59"/>
      <c r="G48" s="60"/>
      <c r="H48" s="60"/>
      <c r="I48" s="60"/>
      <c r="J48" s="60"/>
      <c r="K48" s="60"/>
      <c r="L48" s="60"/>
      <c r="M48" s="60"/>
      <c r="N48" s="60"/>
      <c r="O48" s="60"/>
      <c r="P48" s="60"/>
      <c r="Q48" s="60"/>
      <c r="R48" s="60"/>
      <c r="S48" s="60"/>
      <c r="T48" s="98"/>
      <c r="U48" s="98"/>
    </row>
    <row r="49" spans="1:21" s="57" customFormat="1" ht="51" customHeight="1">
      <c r="A49" s="72"/>
      <c r="B49" s="73" t="s">
        <v>114</v>
      </c>
      <c r="C49" s="59"/>
      <c r="D49" s="59"/>
      <c r="E49" s="59"/>
      <c r="F49" s="59"/>
      <c r="G49" s="60"/>
      <c r="H49" s="60"/>
      <c r="I49" s="60"/>
      <c r="J49" s="60"/>
      <c r="K49" s="60"/>
      <c r="L49" s="60"/>
      <c r="M49" s="60"/>
      <c r="N49" s="60"/>
      <c r="O49" s="60"/>
      <c r="P49" s="60"/>
      <c r="Q49" s="60"/>
      <c r="R49" s="60"/>
      <c r="S49" s="56"/>
      <c r="T49" s="101"/>
      <c r="U49" s="101"/>
    </row>
    <row r="50" spans="1:21" s="57" customFormat="1" ht="7.15" customHeight="1">
      <c r="A50" s="121"/>
      <c r="B50" s="122"/>
      <c r="C50" s="123"/>
      <c r="D50" s="123"/>
      <c r="E50" s="123"/>
      <c r="F50" s="123"/>
      <c r="G50" s="124"/>
      <c r="H50" s="124"/>
      <c r="I50" s="124"/>
      <c r="J50" s="124"/>
      <c r="K50" s="124"/>
      <c r="L50" s="124"/>
      <c r="M50" s="124"/>
      <c r="N50" s="124"/>
      <c r="O50" s="124"/>
      <c r="P50" s="124"/>
      <c r="Q50" s="124"/>
      <c r="R50" s="124"/>
      <c r="S50" s="134"/>
    </row>
    <row r="51" spans="1:21" s="76" customFormat="1" ht="35.65" customHeight="1">
      <c r="A51" s="120"/>
      <c r="B51" s="945"/>
      <c r="C51" s="945"/>
      <c r="D51" s="945"/>
      <c r="E51" s="945"/>
      <c r="F51" s="945"/>
      <c r="G51" s="945"/>
      <c r="H51" s="945"/>
      <c r="I51" s="945"/>
      <c r="J51" s="945"/>
      <c r="K51" s="945"/>
      <c r="L51" s="945"/>
      <c r="M51" s="945"/>
      <c r="N51" s="945"/>
      <c r="O51" s="945"/>
      <c r="P51" s="945"/>
      <c r="Q51" s="945"/>
      <c r="R51" s="945"/>
      <c r="S51" s="945"/>
    </row>
    <row r="52" spans="1:21" ht="0.75" customHeight="1">
      <c r="A52" s="109"/>
      <c r="B52" s="107"/>
      <c r="C52" s="107"/>
      <c r="D52" s="107"/>
      <c r="E52" s="107"/>
      <c r="F52" s="107"/>
      <c r="G52" s="107"/>
      <c r="H52" s="107"/>
      <c r="I52" s="107"/>
      <c r="J52" s="107"/>
      <c r="K52" s="107"/>
      <c r="L52" s="107"/>
      <c r="M52" s="107"/>
      <c r="N52" s="107"/>
      <c r="O52" s="107"/>
      <c r="P52" s="107"/>
      <c r="Q52" s="107"/>
      <c r="R52" s="107"/>
      <c r="S52" s="108"/>
    </row>
    <row r="53" spans="1:21" s="111" customFormat="1" ht="25.5" customHeight="1">
      <c r="A53" s="109"/>
      <c r="B53" s="110"/>
      <c r="C53" s="123"/>
      <c r="D53" s="123"/>
      <c r="E53" s="123"/>
      <c r="F53" s="123"/>
      <c r="G53" s="124"/>
      <c r="H53" s="124"/>
      <c r="I53" s="60"/>
      <c r="J53" s="60"/>
      <c r="K53" s="60"/>
      <c r="L53" s="60"/>
      <c r="M53" s="60"/>
      <c r="N53" s="60"/>
      <c r="O53" s="60"/>
      <c r="P53" s="60"/>
      <c r="Q53" s="60"/>
      <c r="R53" s="60"/>
    </row>
    <row r="54" spans="1:21" s="111" customFormat="1" ht="25.5" customHeight="1">
      <c r="A54" s="109"/>
      <c r="B54" s="110"/>
      <c r="C54" s="94"/>
      <c r="D54" s="94"/>
      <c r="E54" s="94"/>
      <c r="F54" s="94"/>
      <c r="G54" s="108"/>
      <c r="H54" s="108"/>
      <c r="I54" s="65"/>
      <c r="J54" s="65"/>
      <c r="K54" s="65"/>
      <c r="L54" s="65"/>
      <c r="M54" s="65"/>
      <c r="N54" s="65"/>
      <c r="O54" s="65"/>
      <c r="P54" s="65"/>
      <c r="Q54" s="65"/>
      <c r="R54" s="65"/>
    </row>
    <row r="55" spans="1:21" s="111" customFormat="1" ht="25.5" customHeight="1">
      <c r="A55" s="109"/>
      <c r="B55" s="110"/>
      <c r="C55" s="94"/>
      <c r="D55" s="94"/>
      <c r="E55" s="94"/>
      <c r="F55" s="94"/>
      <c r="G55" s="108"/>
      <c r="H55" s="108"/>
      <c r="I55" s="60"/>
      <c r="J55" s="60"/>
      <c r="K55" s="60"/>
      <c r="L55" s="60"/>
      <c r="M55" s="60"/>
      <c r="N55" s="60"/>
      <c r="O55" s="60"/>
      <c r="P55" s="60"/>
      <c r="Q55" s="60"/>
      <c r="R55" s="60"/>
    </row>
    <row r="56" spans="1:21" s="111" customFormat="1" ht="25.5" customHeight="1">
      <c r="A56" s="112"/>
      <c r="C56" s="94"/>
      <c r="D56" s="94"/>
      <c r="E56" s="94"/>
      <c r="F56" s="94"/>
      <c r="G56" s="108"/>
      <c r="H56" s="108"/>
      <c r="I56" s="60"/>
      <c r="J56" s="60"/>
      <c r="K56" s="60"/>
      <c r="L56" s="60"/>
      <c r="M56" s="60"/>
      <c r="N56" s="60"/>
      <c r="O56" s="60"/>
      <c r="P56" s="60"/>
      <c r="Q56" s="60"/>
      <c r="R56" s="60"/>
    </row>
    <row r="57" spans="1:21" s="111" customFormat="1" ht="25.5" customHeight="1">
      <c r="A57" s="112"/>
      <c r="C57" s="94"/>
      <c r="D57" s="94"/>
      <c r="E57" s="94"/>
      <c r="F57" s="94"/>
      <c r="G57" s="108"/>
      <c r="H57" s="108"/>
      <c r="I57" s="60"/>
      <c r="J57" s="60"/>
      <c r="K57" s="60"/>
      <c r="L57" s="60"/>
      <c r="M57" s="60"/>
      <c r="N57" s="60"/>
      <c r="O57" s="60"/>
      <c r="P57" s="60"/>
      <c r="Q57" s="60"/>
      <c r="R57" s="60"/>
    </row>
    <row r="58" spans="1:21" s="111" customFormat="1" ht="25.5" customHeight="1">
      <c r="A58" s="112"/>
      <c r="C58" s="94"/>
      <c r="D58" s="94"/>
      <c r="E58" s="94"/>
      <c r="F58" s="94"/>
      <c r="G58" s="108"/>
      <c r="H58" s="108"/>
      <c r="I58" s="60"/>
      <c r="J58" s="60"/>
      <c r="K58" s="60"/>
      <c r="L58" s="60"/>
      <c r="M58" s="60"/>
      <c r="N58" s="60"/>
      <c r="O58" s="60"/>
      <c r="P58" s="60"/>
      <c r="Q58" s="60"/>
      <c r="R58" s="60"/>
    </row>
    <row r="59" spans="1:21" s="111" customFormat="1" ht="25.5" customHeight="1">
      <c r="A59" s="112"/>
      <c r="C59" s="94"/>
      <c r="D59" s="94"/>
      <c r="E59" s="94"/>
      <c r="F59" s="94"/>
      <c r="G59" s="108"/>
      <c r="H59" s="108"/>
      <c r="I59" s="124"/>
      <c r="J59" s="124"/>
      <c r="K59" s="124"/>
      <c r="L59" s="124"/>
      <c r="M59" s="124"/>
      <c r="N59" s="124"/>
      <c r="O59" s="124"/>
      <c r="P59" s="124"/>
      <c r="Q59" s="124"/>
      <c r="R59" s="124"/>
    </row>
    <row r="60" spans="1:21" s="111" customFormat="1" ht="25.5" customHeight="1">
      <c r="A60" s="112"/>
      <c r="C60" s="94"/>
      <c r="D60" s="94"/>
      <c r="E60" s="94"/>
      <c r="F60" s="94"/>
      <c r="G60" s="108"/>
      <c r="H60" s="108"/>
      <c r="I60" s="108"/>
      <c r="J60" s="108"/>
      <c r="K60" s="108"/>
      <c r="L60" s="108"/>
      <c r="M60" s="108"/>
      <c r="N60" s="108"/>
      <c r="O60" s="108"/>
      <c r="P60" s="108"/>
      <c r="Q60" s="108"/>
      <c r="R60" s="108"/>
    </row>
    <row r="61" spans="1:21" s="111" customFormat="1" ht="25.5" customHeight="1">
      <c r="A61" s="112"/>
      <c r="C61" s="94"/>
      <c r="D61" s="94"/>
      <c r="E61" s="94"/>
      <c r="F61" s="94"/>
      <c r="G61" s="108"/>
      <c r="H61" s="108"/>
      <c r="I61" s="108"/>
      <c r="J61" s="108"/>
      <c r="K61" s="108"/>
      <c r="L61" s="108"/>
      <c r="M61" s="108"/>
      <c r="N61" s="108"/>
      <c r="O61" s="108"/>
      <c r="P61" s="108"/>
      <c r="Q61" s="108"/>
      <c r="R61" s="108"/>
    </row>
    <row r="62" spans="1:21" s="111" customFormat="1" ht="25.5" customHeight="1">
      <c r="A62" s="112"/>
      <c r="C62" s="94"/>
      <c r="D62" s="94"/>
      <c r="E62" s="94"/>
      <c r="F62" s="94"/>
      <c r="G62" s="108"/>
      <c r="H62" s="108"/>
      <c r="I62" s="108"/>
      <c r="J62" s="108"/>
      <c r="K62" s="108"/>
      <c r="L62" s="108"/>
      <c r="M62" s="108"/>
      <c r="N62" s="108"/>
      <c r="O62" s="108"/>
      <c r="P62" s="108"/>
      <c r="Q62" s="108"/>
      <c r="R62" s="108"/>
    </row>
    <row r="63" spans="1:21" s="111" customFormat="1" ht="25.5" customHeight="1">
      <c r="A63" s="112"/>
      <c r="C63" s="94"/>
      <c r="D63" s="94"/>
      <c r="E63" s="94"/>
      <c r="F63" s="94"/>
      <c r="G63" s="108"/>
      <c r="H63" s="108"/>
      <c r="I63" s="108"/>
      <c r="J63" s="108"/>
      <c r="K63" s="108"/>
      <c r="L63" s="108"/>
      <c r="M63" s="108"/>
      <c r="N63" s="108"/>
      <c r="O63" s="108"/>
      <c r="P63" s="108"/>
      <c r="Q63" s="108"/>
      <c r="R63" s="108"/>
    </row>
    <row r="64" spans="1:21" s="111" customFormat="1" ht="25.5" hidden="1" customHeight="1">
      <c r="A64" s="112"/>
      <c r="C64" s="94"/>
      <c r="D64" s="94"/>
      <c r="E64" s="94"/>
      <c r="F64" s="94"/>
      <c r="G64" s="108"/>
      <c r="H64" s="108"/>
      <c r="I64" s="108"/>
      <c r="J64" s="108"/>
      <c r="K64" s="108"/>
      <c r="L64" s="108"/>
      <c r="M64" s="108"/>
      <c r="N64" s="108"/>
      <c r="O64" s="108"/>
      <c r="P64" s="108"/>
      <c r="Q64" s="108"/>
      <c r="R64" s="108"/>
    </row>
    <row r="65" spans="1:31" s="111" customFormat="1" ht="25.5" hidden="1" customHeight="1">
      <c r="A65" s="112"/>
      <c r="C65" s="94"/>
      <c r="D65" s="94"/>
      <c r="E65" s="94"/>
      <c r="F65" s="94"/>
      <c r="G65" s="108"/>
      <c r="H65" s="108"/>
      <c r="I65" s="108"/>
      <c r="J65" s="108"/>
      <c r="K65" s="108"/>
      <c r="L65" s="108"/>
      <c r="M65" s="108"/>
      <c r="N65" s="108"/>
      <c r="O65" s="108"/>
      <c r="P65" s="108"/>
      <c r="Q65" s="108"/>
      <c r="R65" s="108"/>
    </row>
    <row r="66" spans="1:31" s="111" customFormat="1" ht="25.5" hidden="1" customHeight="1">
      <c r="C66" s="94"/>
      <c r="D66" s="94"/>
      <c r="E66" s="94"/>
      <c r="F66" s="94"/>
      <c r="G66" s="108"/>
      <c r="H66" s="108"/>
      <c r="I66" s="108"/>
      <c r="J66" s="108"/>
      <c r="K66" s="108"/>
      <c r="L66" s="108"/>
      <c r="M66" s="108"/>
      <c r="N66" s="108"/>
      <c r="O66" s="108"/>
      <c r="P66" s="108"/>
      <c r="Q66" s="108"/>
      <c r="R66" s="108"/>
    </row>
    <row r="67" spans="1:31" s="111" customFormat="1" ht="25.5" hidden="1" customHeight="1"/>
    <row r="68" spans="1:31" s="111" customFormat="1" ht="25.5" hidden="1" customHeight="1">
      <c r="A68" s="112"/>
      <c r="C68" s="83"/>
      <c r="D68" s="83"/>
      <c r="E68" s="83"/>
      <c r="F68" s="83"/>
      <c r="G68" s="84"/>
      <c r="H68" s="84"/>
      <c r="I68" s="108"/>
      <c r="J68" s="108"/>
      <c r="K68" s="108"/>
      <c r="L68" s="108"/>
      <c r="M68" s="108"/>
      <c r="N68" s="108"/>
      <c r="O68" s="108"/>
      <c r="P68" s="108"/>
      <c r="Q68" s="108"/>
      <c r="R68" s="108"/>
    </row>
    <row r="69" spans="1:31" s="111" customFormat="1" ht="25.5" hidden="1" customHeight="1">
      <c r="C69" s="83"/>
      <c r="D69" s="83"/>
      <c r="E69" s="83"/>
      <c r="F69" s="83"/>
      <c r="G69" s="84"/>
      <c r="H69" s="84"/>
      <c r="I69" s="108"/>
      <c r="J69" s="108"/>
      <c r="K69" s="108"/>
      <c r="L69" s="108"/>
      <c r="M69" s="108"/>
      <c r="N69" s="108"/>
      <c r="O69" s="108"/>
      <c r="P69" s="108"/>
      <c r="Q69" s="108"/>
      <c r="R69" s="108"/>
    </row>
    <row r="70" spans="1:31" s="111" customFormat="1" ht="25.5" hidden="1" customHeight="1">
      <c r="C70" s="83"/>
      <c r="D70" s="83"/>
      <c r="E70" s="83"/>
      <c r="F70" s="83"/>
      <c r="G70" s="84"/>
      <c r="H70" s="84"/>
      <c r="I70" s="108"/>
      <c r="J70" s="108"/>
      <c r="K70" s="108"/>
      <c r="L70" s="108"/>
      <c r="M70" s="108"/>
      <c r="N70" s="108"/>
      <c r="O70" s="108"/>
      <c r="P70" s="108"/>
      <c r="Q70" s="108"/>
      <c r="R70" s="108"/>
    </row>
    <row r="71" spans="1:31" s="111" customFormat="1" ht="25.5" hidden="1" customHeight="1">
      <c r="C71" s="61"/>
      <c r="D71" s="61"/>
      <c r="E71" s="61"/>
      <c r="F71" s="61"/>
      <c r="G71" s="61"/>
      <c r="H71" s="61"/>
      <c r="I71" s="108"/>
      <c r="J71" s="108"/>
      <c r="K71" s="108"/>
      <c r="L71" s="108"/>
      <c r="M71" s="108"/>
      <c r="N71" s="108"/>
      <c r="O71" s="108"/>
      <c r="P71" s="108"/>
      <c r="Q71" s="108"/>
      <c r="R71" s="108"/>
    </row>
    <row r="72" spans="1:31" s="111" customFormat="1" ht="25.5" hidden="1" customHeight="1">
      <c r="C72" s="61"/>
      <c r="D72" s="61"/>
      <c r="E72" s="61"/>
      <c r="F72" s="61"/>
      <c r="G72" s="61"/>
      <c r="H72" s="61"/>
      <c r="I72" s="108"/>
      <c r="J72" s="108"/>
      <c r="K72" s="108"/>
      <c r="L72" s="108"/>
      <c r="M72" s="108"/>
      <c r="N72" s="108"/>
      <c r="O72" s="108"/>
      <c r="P72" s="108"/>
      <c r="Q72" s="108"/>
      <c r="R72" s="108"/>
    </row>
    <row r="73" spans="1:31" s="111" customFormat="1" ht="25.5" hidden="1" customHeight="1">
      <c r="C73" s="61"/>
      <c r="D73" s="61"/>
      <c r="E73" s="61"/>
      <c r="F73" s="61"/>
      <c r="G73" s="61"/>
      <c r="H73" s="61"/>
      <c r="I73" s="56"/>
      <c r="J73" s="56"/>
      <c r="K73" s="56"/>
      <c r="L73" s="56"/>
      <c r="M73" s="56"/>
      <c r="N73" s="56"/>
      <c r="O73" s="56"/>
      <c r="P73" s="56"/>
      <c r="Q73" s="56"/>
      <c r="R73" s="56"/>
    </row>
    <row r="74" spans="1:31" ht="19.899999999999999" customHeight="1">
      <c r="B74" s="935"/>
      <c r="C74" s="935"/>
      <c r="D74" s="935"/>
      <c r="E74" s="935"/>
      <c r="F74" s="935"/>
      <c r="G74" s="935"/>
      <c r="H74" s="935"/>
      <c r="I74" s="935"/>
      <c r="J74" s="935"/>
      <c r="K74" s="935"/>
      <c r="L74" s="935"/>
      <c r="M74" s="935"/>
      <c r="N74" s="935"/>
      <c r="O74" s="113"/>
      <c r="P74" s="113"/>
      <c r="Q74" s="113"/>
      <c r="R74" s="113"/>
    </row>
    <row r="75" spans="1:31" ht="19.899999999999999" customHeight="1">
      <c r="C75" s="61"/>
      <c r="D75" s="61"/>
      <c r="E75" s="61"/>
      <c r="F75" s="61"/>
      <c r="G75" s="61"/>
      <c r="H75" s="61"/>
      <c r="I75" s="61"/>
      <c r="J75" s="61"/>
      <c r="K75" s="113"/>
      <c r="L75" s="113"/>
      <c r="M75" s="113"/>
      <c r="N75" s="113"/>
      <c r="O75" s="113"/>
      <c r="P75" s="113"/>
      <c r="Q75" s="113"/>
      <c r="R75" s="113"/>
    </row>
    <row r="76" spans="1:31" ht="19.899999999999999" customHeight="1">
      <c r="C76" s="61"/>
      <c r="D76" s="61"/>
      <c r="E76" s="61"/>
      <c r="F76" s="61"/>
      <c r="G76" s="61"/>
      <c r="H76" s="61"/>
    </row>
    <row r="77" spans="1:31" ht="19.899999999999999" customHeight="1">
      <c r="C77" s="61"/>
      <c r="D77" s="61"/>
      <c r="E77" s="61"/>
      <c r="F77" s="61"/>
      <c r="G77" s="61"/>
      <c r="H77" s="61"/>
    </row>
    <row r="78" spans="1:31" ht="19.899999999999999" customHeight="1">
      <c r="C78" s="61"/>
      <c r="D78" s="61"/>
      <c r="E78" s="61"/>
      <c r="F78" s="61"/>
      <c r="G78" s="61"/>
      <c r="H78" s="61"/>
    </row>
    <row r="79" spans="1:31" ht="19.899999999999999" customHeight="1">
      <c r="C79" s="61"/>
      <c r="D79" s="61"/>
      <c r="E79" s="61"/>
      <c r="F79" s="61"/>
      <c r="G79" s="61"/>
      <c r="H79" s="61"/>
      <c r="I79" s="61"/>
      <c r="J79" s="61"/>
      <c r="K79" s="61"/>
      <c r="L79" s="61"/>
      <c r="M79" s="61"/>
      <c r="N79" s="61"/>
      <c r="O79" s="61"/>
      <c r="P79" s="61"/>
      <c r="Q79" s="61"/>
      <c r="R79" s="61"/>
    </row>
    <row r="80" spans="1:31" s="84" customFormat="1" ht="19.899999999999999" customHeight="1">
      <c r="A80" s="112"/>
      <c r="B80" s="82"/>
      <c r="C80" s="61"/>
      <c r="D80" s="61"/>
      <c r="E80" s="61"/>
      <c r="F80" s="61"/>
      <c r="G80" s="61"/>
      <c r="H80" s="61"/>
      <c r="I80" s="61"/>
      <c r="J80" s="61"/>
      <c r="K80" s="61"/>
      <c r="L80" s="61"/>
      <c r="M80" s="61"/>
      <c r="N80" s="61"/>
      <c r="O80" s="61"/>
      <c r="P80" s="61"/>
      <c r="Q80" s="61"/>
      <c r="R80" s="61"/>
      <c r="T80" s="61"/>
      <c r="U80" s="61"/>
      <c r="V80" s="61"/>
      <c r="W80" s="61"/>
      <c r="X80" s="61"/>
      <c r="Y80" s="61"/>
      <c r="Z80" s="61"/>
      <c r="AA80" s="61"/>
      <c r="AB80" s="61"/>
      <c r="AC80" s="61"/>
      <c r="AD80" s="61"/>
      <c r="AE80" s="61"/>
    </row>
    <row r="81" spans="1:31" s="84" customFormat="1" ht="19.899999999999999" customHeight="1">
      <c r="A81" s="112"/>
      <c r="B81" s="82"/>
      <c r="C81" s="61"/>
      <c r="D81" s="61"/>
      <c r="E81" s="61"/>
      <c r="F81" s="61"/>
      <c r="G81" s="61"/>
      <c r="H81" s="61"/>
      <c r="I81" s="61"/>
      <c r="J81" s="61"/>
      <c r="K81" s="61"/>
      <c r="L81" s="61"/>
      <c r="M81" s="61"/>
      <c r="N81" s="61"/>
      <c r="O81" s="61"/>
      <c r="P81" s="61"/>
      <c r="Q81" s="61"/>
      <c r="R81" s="61"/>
      <c r="T81" s="61"/>
      <c r="U81" s="61"/>
      <c r="V81" s="61"/>
      <c r="W81" s="61"/>
      <c r="X81" s="61"/>
      <c r="Y81" s="61"/>
      <c r="Z81" s="61"/>
      <c r="AA81" s="61"/>
      <c r="AB81" s="61"/>
      <c r="AC81" s="61"/>
      <c r="AD81" s="61"/>
      <c r="AE81" s="61"/>
    </row>
    <row r="82" spans="1:31" s="84" customFormat="1" ht="19.899999999999999" customHeight="1">
      <c r="A82" s="112"/>
      <c r="B82" s="82"/>
      <c r="C82" s="61"/>
      <c r="D82" s="61"/>
      <c r="E82" s="61"/>
      <c r="F82" s="61"/>
      <c r="G82" s="61"/>
      <c r="H82" s="61"/>
      <c r="I82" s="61"/>
      <c r="J82" s="61"/>
      <c r="K82" s="61"/>
      <c r="L82" s="61"/>
      <c r="M82" s="61"/>
      <c r="N82" s="61"/>
      <c r="O82" s="61"/>
      <c r="P82" s="61"/>
      <c r="Q82" s="61"/>
      <c r="R82" s="61"/>
      <c r="T82" s="61"/>
      <c r="U82" s="61"/>
      <c r="V82" s="61"/>
      <c r="W82" s="61"/>
      <c r="X82" s="61"/>
      <c r="Y82" s="61"/>
      <c r="Z82" s="61"/>
      <c r="AA82" s="61"/>
      <c r="AB82" s="61"/>
      <c r="AC82" s="61"/>
      <c r="AD82" s="61"/>
      <c r="AE82" s="61"/>
    </row>
    <row r="83" spans="1:31" s="84" customFormat="1" ht="19.899999999999999" customHeight="1">
      <c r="A83" s="112"/>
      <c r="B83" s="82"/>
      <c r="C83" s="61"/>
      <c r="D83" s="61"/>
      <c r="E83" s="61"/>
      <c r="F83" s="61"/>
      <c r="G83" s="61"/>
      <c r="H83" s="61"/>
      <c r="I83" s="61"/>
      <c r="J83" s="61"/>
      <c r="K83" s="61"/>
      <c r="L83" s="61"/>
      <c r="M83" s="61"/>
      <c r="N83" s="61"/>
      <c r="O83" s="61"/>
      <c r="P83" s="61"/>
      <c r="Q83" s="61"/>
      <c r="R83" s="61"/>
      <c r="T83" s="61"/>
      <c r="U83" s="61"/>
      <c r="V83" s="61"/>
      <c r="W83" s="61"/>
      <c r="X83" s="61"/>
      <c r="Y83" s="61"/>
      <c r="Z83" s="61"/>
      <c r="AA83" s="61"/>
      <c r="AB83" s="61"/>
      <c r="AC83" s="61"/>
      <c r="AD83" s="61"/>
      <c r="AE83" s="61"/>
    </row>
    <row r="84" spans="1:31" s="84" customFormat="1" ht="19.899999999999999" customHeight="1">
      <c r="A84" s="112"/>
      <c r="B84" s="82"/>
      <c r="C84" s="61"/>
      <c r="D84" s="61"/>
      <c r="E84" s="61"/>
      <c r="F84" s="61"/>
      <c r="G84" s="61"/>
      <c r="H84" s="61"/>
      <c r="I84" s="61"/>
      <c r="J84" s="61"/>
      <c r="K84" s="61"/>
      <c r="L84" s="61"/>
      <c r="M84" s="61"/>
      <c r="N84" s="61"/>
      <c r="O84" s="61"/>
      <c r="P84" s="61"/>
      <c r="Q84" s="61"/>
      <c r="R84" s="61"/>
      <c r="T84" s="61"/>
      <c r="U84" s="61"/>
      <c r="V84" s="61"/>
      <c r="W84" s="61"/>
      <c r="X84" s="61"/>
      <c r="Y84" s="61"/>
      <c r="Z84" s="61"/>
      <c r="AA84" s="61"/>
      <c r="AB84" s="61"/>
      <c r="AC84" s="61"/>
      <c r="AD84" s="61"/>
      <c r="AE84" s="61"/>
    </row>
    <row r="85" spans="1:31" s="84" customFormat="1" ht="19.899999999999999" customHeight="1">
      <c r="A85" s="112"/>
      <c r="B85" s="82"/>
      <c r="C85" s="61"/>
      <c r="D85" s="61"/>
      <c r="E85" s="61"/>
      <c r="F85" s="61"/>
      <c r="G85" s="61"/>
      <c r="H85" s="61"/>
      <c r="I85" s="61"/>
      <c r="J85" s="61"/>
      <c r="K85" s="61"/>
      <c r="L85" s="61"/>
      <c r="M85" s="61"/>
      <c r="N85" s="61"/>
      <c r="O85" s="61"/>
      <c r="P85" s="61"/>
      <c r="Q85" s="61"/>
      <c r="R85" s="61"/>
      <c r="T85" s="61"/>
      <c r="U85" s="61"/>
      <c r="V85" s="61"/>
      <c r="W85" s="61"/>
      <c r="X85" s="61"/>
      <c r="Y85" s="61"/>
      <c r="Z85" s="61"/>
      <c r="AA85" s="61"/>
      <c r="AB85" s="61"/>
      <c r="AC85" s="61"/>
      <c r="AD85" s="61"/>
      <c r="AE85" s="61"/>
    </row>
    <row r="86" spans="1:31" s="84" customFormat="1" ht="19.899999999999999" customHeight="1">
      <c r="A86" s="112"/>
      <c r="B86" s="82"/>
      <c r="C86" s="61"/>
      <c r="D86" s="61"/>
      <c r="E86" s="61"/>
      <c r="F86" s="61"/>
      <c r="G86" s="61"/>
      <c r="H86" s="61"/>
      <c r="I86" s="61"/>
      <c r="J86" s="61"/>
      <c r="K86" s="61"/>
      <c r="L86" s="61"/>
      <c r="M86" s="61"/>
      <c r="N86" s="61"/>
      <c r="O86" s="61"/>
      <c r="P86" s="61"/>
      <c r="Q86" s="61"/>
      <c r="R86" s="61"/>
      <c r="T86" s="61"/>
      <c r="U86" s="61"/>
      <c r="V86" s="61"/>
      <c r="W86" s="61"/>
      <c r="X86" s="61"/>
      <c r="Y86" s="61"/>
      <c r="Z86" s="61"/>
      <c r="AA86" s="61"/>
      <c r="AB86" s="61"/>
      <c r="AC86" s="61"/>
      <c r="AD86" s="61"/>
      <c r="AE86" s="61"/>
    </row>
    <row r="87" spans="1:31" s="84" customFormat="1" ht="19.899999999999999" customHeight="1">
      <c r="A87" s="112"/>
      <c r="B87" s="82"/>
      <c r="C87" s="61"/>
      <c r="D87" s="61"/>
      <c r="E87" s="61"/>
      <c r="F87" s="61"/>
      <c r="G87" s="61"/>
      <c r="H87" s="61"/>
      <c r="I87" s="61"/>
      <c r="J87" s="61"/>
      <c r="K87" s="61"/>
      <c r="L87" s="61"/>
      <c r="M87" s="61"/>
      <c r="N87" s="61"/>
      <c r="O87" s="61"/>
      <c r="P87" s="61"/>
      <c r="Q87" s="61"/>
      <c r="R87" s="61"/>
      <c r="T87" s="61"/>
      <c r="U87" s="61"/>
      <c r="V87" s="61"/>
      <c r="W87" s="61"/>
      <c r="X87" s="61"/>
      <c r="Y87" s="61"/>
      <c r="Z87" s="61"/>
      <c r="AA87" s="61"/>
      <c r="AB87" s="61"/>
      <c r="AC87" s="61"/>
      <c r="AD87" s="61"/>
      <c r="AE87" s="61"/>
    </row>
    <row r="88" spans="1:31" s="84" customFormat="1" ht="19.899999999999999" customHeight="1">
      <c r="A88" s="112"/>
      <c r="B88" s="82"/>
      <c r="C88" s="61"/>
      <c r="D88" s="61"/>
      <c r="E88" s="61"/>
      <c r="F88" s="61"/>
      <c r="G88" s="61"/>
      <c r="H88" s="61"/>
      <c r="I88" s="61"/>
      <c r="J88" s="61"/>
      <c r="K88" s="61"/>
      <c r="L88" s="61"/>
      <c r="M88" s="61"/>
      <c r="N88" s="61"/>
      <c r="O88" s="61"/>
      <c r="P88" s="61"/>
      <c r="Q88" s="61"/>
      <c r="R88" s="61"/>
      <c r="T88" s="61"/>
      <c r="U88" s="61"/>
      <c r="V88" s="61"/>
      <c r="W88" s="61"/>
      <c r="X88" s="61"/>
      <c r="Y88" s="61"/>
      <c r="Z88" s="61"/>
      <c r="AA88" s="61"/>
      <c r="AB88" s="61"/>
      <c r="AC88" s="61"/>
      <c r="AD88" s="61"/>
      <c r="AE88" s="61"/>
    </row>
    <row r="89" spans="1:31" s="84" customFormat="1">
      <c r="A89" s="112"/>
      <c r="B89" s="82"/>
      <c r="C89" s="61"/>
      <c r="D89" s="61"/>
      <c r="E89" s="61"/>
      <c r="F89" s="61"/>
      <c r="G89" s="61"/>
      <c r="H89" s="61"/>
      <c r="I89" s="61"/>
      <c r="J89" s="61"/>
      <c r="K89" s="61"/>
      <c r="L89" s="61"/>
      <c r="M89" s="61"/>
      <c r="N89" s="61"/>
      <c r="O89" s="61"/>
      <c r="P89" s="61"/>
      <c r="Q89" s="61"/>
      <c r="R89" s="61"/>
      <c r="T89" s="61"/>
      <c r="U89" s="61"/>
      <c r="V89" s="61"/>
      <c r="W89" s="61"/>
      <c r="X89" s="61"/>
      <c r="Y89" s="61"/>
      <c r="Z89" s="61"/>
      <c r="AA89" s="61"/>
      <c r="AB89" s="61"/>
      <c r="AC89" s="61"/>
      <c r="AD89" s="61"/>
      <c r="AE89" s="61"/>
    </row>
    <row r="90" spans="1:31" s="84" customFormat="1">
      <c r="A90" s="112"/>
      <c r="B90" s="82"/>
      <c r="C90" s="61"/>
      <c r="D90" s="61"/>
      <c r="E90" s="61"/>
      <c r="F90" s="61"/>
      <c r="G90" s="61"/>
      <c r="H90" s="61"/>
      <c r="I90" s="61"/>
      <c r="J90" s="61"/>
      <c r="K90" s="61"/>
      <c r="L90" s="61"/>
      <c r="M90" s="61"/>
      <c r="N90" s="61"/>
      <c r="O90" s="61"/>
      <c r="P90" s="61"/>
      <c r="Q90" s="61"/>
      <c r="R90" s="61"/>
      <c r="T90" s="61"/>
      <c r="U90" s="61"/>
      <c r="V90" s="61"/>
      <c r="W90" s="61"/>
      <c r="X90" s="61"/>
      <c r="Y90" s="61"/>
      <c r="Z90" s="61"/>
      <c r="AA90" s="61"/>
      <c r="AB90" s="61"/>
      <c r="AC90" s="61"/>
      <c r="AD90" s="61"/>
      <c r="AE90" s="61"/>
    </row>
    <row r="91" spans="1:31" s="84" customFormat="1">
      <c r="A91" s="112"/>
      <c r="B91" s="82"/>
      <c r="C91" s="61"/>
      <c r="D91" s="61"/>
      <c r="E91" s="61"/>
      <c r="F91" s="61"/>
      <c r="G91" s="61"/>
      <c r="H91" s="61"/>
      <c r="I91" s="61"/>
      <c r="J91" s="61"/>
      <c r="K91" s="61"/>
      <c r="L91" s="61"/>
      <c r="M91" s="61"/>
      <c r="N91" s="61"/>
      <c r="O91" s="61"/>
      <c r="P91" s="61"/>
      <c r="Q91" s="61"/>
      <c r="R91" s="61"/>
      <c r="T91" s="61"/>
      <c r="U91" s="61"/>
      <c r="V91" s="61"/>
      <c r="W91" s="61"/>
      <c r="X91" s="61"/>
      <c r="Y91" s="61"/>
      <c r="Z91" s="61"/>
      <c r="AA91" s="61"/>
      <c r="AB91" s="61"/>
      <c r="AC91" s="61"/>
      <c r="AD91" s="61"/>
      <c r="AE91" s="61"/>
    </row>
    <row r="92" spans="1:31" s="84" customFormat="1">
      <c r="A92" s="112"/>
      <c r="B92" s="82"/>
      <c r="C92" s="61"/>
      <c r="D92" s="61"/>
      <c r="E92" s="61"/>
      <c r="F92" s="61"/>
      <c r="G92" s="61"/>
      <c r="H92" s="61"/>
      <c r="I92" s="61"/>
      <c r="J92" s="61"/>
      <c r="K92" s="61"/>
      <c r="L92" s="61"/>
      <c r="M92" s="61"/>
      <c r="N92" s="61"/>
      <c r="O92" s="61"/>
      <c r="P92" s="61"/>
      <c r="Q92" s="61"/>
      <c r="R92" s="61"/>
      <c r="T92" s="61"/>
      <c r="U92" s="61"/>
      <c r="V92" s="61"/>
      <c r="W92" s="61"/>
      <c r="X92" s="61"/>
      <c r="Y92" s="61"/>
      <c r="Z92" s="61"/>
      <c r="AA92" s="61"/>
      <c r="AB92" s="61"/>
      <c r="AC92" s="61"/>
      <c r="AD92" s="61"/>
      <c r="AE92" s="61"/>
    </row>
    <row r="93" spans="1:31" s="84" customFormat="1">
      <c r="A93" s="112"/>
      <c r="B93" s="82"/>
      <c r="C93" s="61"/>
      <c r="D93" s="61"/>
      <c r="E93" s="61"/>
      <c r="F93" s="61"/>
      <c r="G93" s="61"/>
      <c r="H93" s="61"/>
      <c r="I93" s="61"/>
      <c r="J93" s="61"/>
      <c r="K93" s="61"/>
      <c r="L93" s="61"/>
      <c r="M93" s="61"/>
      <c r="N93" s="61"/>
      <c r="O93" s="61"/>
      <c r="P93" s="61"/>
      <c r="Q93" s="61"/>
      <c r="R93" s="61"/>
      <c r="T93" s="61"/>
      <c r="U93" s="61"/>
      <c r="V93" s="61"/>
      <c r="W93" s="61"/>
      <c r="X93" s="61"/>
      <c r="Y93" s="61"/>
      <c r="Z93" s="61"/>
      <c r="AA93" s="61"/>
      <c r="AB93" s="61"/>
      <c r="AC93" s="61"/>
      <c r="AD93" s="61"/>
      <c r="AE93" s="61"/>
    </row>
    <row r="94" spans="1:31" s="84" customFormat="1">
      <c r="A94" s="112"/>
      <c r="B94" s="82"/>
      <c r="C94" s="61"/>
      <c r="D94" s="61"/>
      <c r="E94" s="61"/>
      <c r="F94" s="61"/>
      <c r="G94" s="61"/>
      <c r="H94" s="61"/>
      <c r="I94" s="61"/>
      <c r="J94" s="61"/>
      <c r="K94" s="61"/>
      <c r="L94" s="61"/>
      <c r="M94" s="61"/>
      <c r="N94" s="61"/>
      <c r="O94" s="61"/>
      <c r="P94" s="61"/>
      <c r="Q94" s="61"/>
      <c r="R94" s="61"/>
      <c r="T94" s="61"/>
      <c r="U94" s="61"/>
      <c r="V94" s="61"/>
      <c r="W94" s="61"/>
      <c r="X94" s="61"/>
      <c r="Y94" s="61"/>
      <c r="Z94" s="61"/>
      <c r="AA94" s="61"/>
      <c r="AB94" s="61"/>
      <c r="AC94" s="61"/>
      <c r="AD94" s="61"/>
      <c r="AE94" s="61"/>
    </row>
    <row r="95" spans="1:31" s="84" customFormat="1">
      <c r="A95" s="112"/>
      <c r="B95" s="82"/>
      <c r="C95" s="61"/>
      <c r="D95" s="61"/>
      <c r="E95" s="61"/>
      <c r="F95" s="61"/>
      <c r="G95" s="61"/>
      <c r="H95" s="61"/>
      <c r="I95" s="61"/>
      <c r="J95" s="61"/>
      <c r="K95" s="61"/>
      <c r="L95" s="61"/>
      <c r="M95" s="61"/>
      <c r="N95" s="61"/>
      <c r="O95" s="61"/>
      <c r="P95" s="61"/>
      <c r="Q95" s="61"/>
      <c r="R95" s="61"/>
      <c r="T95" s="61"/>
      <c r="U95" s="61"/>
      <c r="V95" s="61"/>
      <c r="W95" s="61"/>
      <c r="X95" s="61"/>
      <c r="Y95" s="61"/>
      <c r="Z95" s="61"/>
      <c r="AA95" s="61"/>
      <c r="AB95" s="61"/>
      <c r="AC95" s="61"/>
      <c r="AD95" s="61"/>
      <c r="AE95" s="61"/>
    </row>
    <row r="96" spans="1:31" s="84" customFormat="1">
      <c r="A96" s="112"/>
      <c r="B96" s="82"/>
      <c r="C96" s="61"/>
      <c r="D96" s="61"/>
      <c r="E96" s="61"/>
      <c r="F96" s="61"/>
      <c r="G96" s="61"/>
      <c r="H96" s="61"/>
      <c r="I96" s="61"/>
      <c r="J96" s="61"/>
      <c r="K96" s="61"/>
      <c r="L96" s="61"/>
      <c r="M96" s="61"/>
      <c r="N96" s="61"/>
      <c r="O96" s="61"/>
      <c r="P96" s="61"/>
      <c r="Q96" s="61"/>
      <c r="R96" s="61"/>
      <c r="T96" s="61"/>
      <c r="U96" s="61"/>
      <c r="V96" s="61"/>
      <c r="W96" s="61"/>
      <c r="X96" s="61"/>
      <c r="Y96" s="61"/>
      <c r="Z96" s="61"/>
      <c r="AA96" s="61"/>
      <c r="AB96" s="61"/>
      <c r="AC96" s="61"/>
      <c r="AD96" s="61"/>
      <c r="AE96" s="61"/>
    </row>
    <row r="97" spans="1:31" s="84" customFormat="1">
      <c r="A97" s="112"/>
      <c r="B97" s="82"/>
      <c r="C97" s="61"/>
      <c r="D97" s="61"/>
      <c r="E97" s="61"/>
      <c r="F97" s="61"/>
      <c r="G97" s="61"/>
      <c r="H97" s="61"/>
      <c r="I97" s="61"/>
      <c r="J97" s="61"/>
      <c r="K97" s="61"/>
      <c r="L97" s="61"/>
      <c r="M97" s="61"/>
      <c r="N97" s="61"/>
      <c r="O97" s="61"/>
      <c r="P97" s="61"/>
      <c r="Q97" s="61"/>
      <c r="R97" s="61"/>
      <c r="T97" s="61"/>
      <c r="U97" s="61"/>
      <c r="V97" s="61"/>
      <c r="W97" s="61"/>
      <c r="X97" s="61"/>
      <c r="Y97" s="61"/>
      <c r="Z97" s="61"/>
      <c r="AA97" s="61"/>
      <c r="AB97" s="61"/>
      <c r="AC97" s="61"/>
      <c r="AD97" s="61"/>
      <c r="AE97" s="61"/>
    </row>
    <row r="98" spans="1:31" s="84" customFormat="1">
      <c r="A98" s="112"/>
      <c r="B98" s="82"/>
      <c r="C98" s="61"/>
      <c r="D98" s="61"/>
      <c r="E98" s="61"/>
      <c r="F98" s="61"/>
      <c r="G98" s="61"/>
      <c r="H98" s="61"/>
      <c r="I98" s="61"/>
      <c r="J98" s="61"/>
      <c r="K98" s="61"/>
      <c r="L98" s="61"/>
      <c r="M98" s="61"/>
      <c r="N98" s="61"/>
      <c r="O98" s="61"/>
      <c r="P98" s="61"/>
      <c r="Q98" s="61"/>
      <c r="R98" s="61"/>
      <c r="T98" s="61"/>
      <c r="U98" s="61"/>
      <c r="V98" s="61"/>
      <c r="W98" s="61"/>
      <c r="X98" s="61"/>
      <c r="Y98" s="61"/>
      <c r="Z98" s="61"/>
      <c r="AA98" s="61"/>
      <c r="AB98" s="61"/>
      <c r="AC98" s="61"/>
      <c r="AD98" s="61"/>
      <c r="AE98" s="61"/>
    </row>
    <row r="99" spans="1:31" s="84" customFormat="1">
      <c r="A99" s="112"/>
      <c r="B99" s="82"/>
      <c r="C99" s="61"/>
      <c r="D99" s="61"/>
      <c r="E99" s="61"/>
      <c r="F99" s="61"/>
      <c r="G99" s="61"/>
      <c r="H99" s="61"/>
      <c r="I99" s="61"/>
      <c r="J99" s="61"/>
      <c r="K99" s="61"/>
      <c r="L99" s="61"/>
      <c r="M99" s="61"/>
      <c r="N99" s="61"/>
      <c r="O99" s="61"/>
      <c r="P99" s="61"/>
      <c r="Q99" s="61"/>
      <c r="R99" s="61"/>
      <c r="T99" s="61"/>
      <c r="U99" s="61"/>
      <c r="V99" s="61"/>
      <c r="W99" s="61"/>
      <c r="X99" s="61"/>
      <c r="Y99" s="61"/>
      <c r="Z99" s="61"/>
      <c r="AA99" s="61"/>
      <c r="AB99" s="61"/>
      <c r="AC99" s="61"/>
      <c r="AD99" s="61"/>
      <c r="AE99" s="61"/>
    </row>
    <row r="100" spans="1:31" s="84" customFormat="1">
      <c r="A100" s="112"/>
      <c r="B100" s="82"/>
      <c r="C100" s="61"/>
      <c r="D100" s="61"/>
      <c r="E100" s="61"/>
      <c r="F100" s="61"/>
      <c r="G100" s="61"/>
      <c r="H100" s="61"/>
      <c r="I100" s="61"/>
      <c r="J100" s="61"/>
      <c r="K100" s="61"/>
      <c r="L100" s="61"/>
      <c r="M100" s="61"/>
      <c r="N100" s="61"/>
      <c r="O100" s="61"/>
      <c r="P100" s="61"/>
      <c r="Q100" s="61"/>
      <c r="R100" s="61"/>
      <c r="T100" s="61"/>
      <c r="U100" s="61"/>
      <c r="V100" s="61"/>
      <c r="W100" s="61"/>
      <c r="X100" s="61"/>
      <c r="Y100" s="61"/>
      <c r="Z100" s="61"/>
      <c r="AA100" s="61"/>
      <c r="AB100" s="61"/>
      <c r="AC100" s="61"/>
      <c r="AD100" s="61"/>
      <c r="AE100" s="61"/>
    </row>
    <row r="101" spans="1:31" s="84" customFormat="1">
      <c r="A101" s="112"/>
      <c r="B101" s="82"/>
      <c r="C101" s="61"/>
      <c r="D101" s="61"/>
      <c r="E101" s="61"/>
      <c r="F101" s="61"/>
      <c r="G101" s="61"/>
      <c r="H101" s="61"/>
      <c r="I101" s="61"/>
      <c r="J101" s="61"/>
      <c r="K101" s="61"/>
      <c r="L101" s="61"/>
      <c r="M101" s="61"/>
      <c r="N101" s="61"/>
      <c r="O101" s="61"/>
      <c r="P101" s="61"/>
      <c r="Q101" s="61"/>
      <c r="R101" s="61"/>
      <c r="T101" s="61"/>
      <c r="U101" s="61"/>
      <c r="V101" s="61"/>
      <c r="W101" s="61"/>
      <c r="X101" s="61"/>
      <c r="Y101" s="61"/>
      <c r="Z101" s="61"/>
      <c r="AA101" s="61"/>
      <c r="AB101" s="61"/>
      <c r="AC101" s="61"/>
      <c r="AD101" s="61"/>
      <c r="AE101" s="61"/>
    </row>
    <row r="102" spans="1:31" s="84" customFormat="1">
      <c r="A102" s="112"/>
      <c r="B102" s="82"/>
      <c r="C102" s="61"/>
      <c r="D102" s="61"/>
      <c r="E102" s="61"/>
      <c r="F102" s="61"/>
      <c r="G102" s="61"/>
      <c r="H102" s="61"/>
      <c r="I102" s="61"/>
      <c r="J102" s="61"/>
      <c r="K102" s="61"/>
      <c r="L102" s="61"/>
      <c r="M102" s="61"/>
      <c r="N102" s="61"/>
      <c r="O102" s="61"/>
      <c r="P102" s="61"/>
      <c r="Q102" s="61"/>
      <c r="R102" s="61"/>
      <c r="T102" s="61"/>
      <c r="U102" s="61"/>
      <c r="V102" s="61"/>
      <c r="W102" s="61"/>
      <c r="X102" s="61"/>
      <c r="Y102" s="61"/>
      <c r="Z102" s="61"/>
      <c r="AA102" s="61"/>
      <c r="AB102" s="61"/>
      <c r="AC102" s="61"/>
      <c r="AD102" s="61"/>
      <c r="AE102" s="61"/>
    </row>
    <row r="103" spans="1:31" s="84" customFormat="1">
      <c r="A103" s="112"/>
      <c r="B103" s="82"/>
      <c r="C103" s="61"/>
      <c r="D103" s="61"/>
      <c r="E103" s="61"/>
      <c r="F103" s="61"/>
      <c r="G103" s="61"/>
      <c r="H103" s="61"/>
      <c r="I103" s="61"/>
      <c r="J103" s="61"/>
      <c r="K103" s="61"/>
      <c r="L103" s="61"/>
      <c r="M103" s="61"/>
      <c r="N103" s="61"/>
      <c r="O103" s="61"/>
      <c r="P103" s="61"/>
      <c r="Q103" s="61"/>
      <c r="R103" s="61"/>
      <c r="T103" s="61"/>
      <c r="U103" s="61"/>
      <c r="V103" s="61"/>
      <c r="W103" s="61"/>
      <c r="X103" s="61"/>
      <c r="Y103" s="61"/>
      <c r="Z103" s="61"/>
      <c r="AA103" s="61"/>
      <c r="AB103" s="61"/>
      <c r="AC103" s="61"/>
      <c r="AD103" s="61"/>
      <c r="AE103" s="61"/>
    </row>
    <row r="104" spans="1:31" s="84" customFormat="1">
      <c r="A104" s="112"/>
      <c r="B104" s="82"/>
      <c r="C104" s="61"/>
      <c r="D104" s="61"/>
      <c r="E104" s="61"/>
      <c r="F104" s="61"/>
      <c r="G104" s="61"/>
      <c r="H104" s="61"/>
      <c r="I104" s="61"/>
      <c r="J104" s="61"/>
      <c r="K104" s="61"/>
      <c r="L104" s="61"/>
      <c r="M104" s="61"/>
      <c r="N104" s="61"/>
      <c r="O104" s="61"/>
      <c r="P104" s="61"/>
      <c r="Q104" s="61"/>
      <c r="R104" s="61"/>
      <c r="T104" s="61"/>
      <c r="U104" s="61"/>
      <c r="V104" s="61"/>
      <c r="W104" s="61"/>
      <c r="X104" s="61"/>
      <c r="Y104" s="61"/>
      <c r="Z104" s="61"/>
      <c r="AA104" s="61"/>
      <c r="AB104" s="61"/>
      <c r="AC104" s="61"/>
      <c r="AD104" s="61"/>
      <c r="AE104" s="61"/>
    </row>
    <row r="105" spans="1:31" s="84" customFormat="1">
      <c r="A105" s="112"/>
      <c r="B105" s="82"/>
      <c r="C105" s="61"/>
      <c r="D105" s="61"/>
      <c r="E105" s="61"/>
      <c r="F105" s="61"/>
      <c r="G105" s="61"/>
      <c r="H105" s="61"/>
      <c r="I105" s="61"/>
      <c r="J105" s="61"/>
      <c r="K105" s="61"/>
      <c r="L105" s="61"/>
      <c r="M105" s="61"/>
      <c r="N105" s="61"/>
      <c r="O105" s="61"/>
      <c r="P105" s="61"/>
      <c r="Q105" s="61"/>
      <c r="R105" s="61"/>
      <c r="T105" s="61"/>
      <c r="U105" s="61"/>
      <c r="V105" s="61"/>
      <c r="W105" s="61"/>
      <c r="X105" s="61"/>
      <c r="Y105" s="61"/>
      <c r="Z105" s="61"/>
      <c r="AA105" s="61"/>
      <c r="AB105" s="61"/>
      <c r="AC105" s="61"/>
      <c r="AD105" s="61"/>
      <c r="AE105" s="61"/>
    </row>
    <row r="106" spans="1:31" s="84" customFormat="1">
      <c r="A106" s="112"/>
      <c r="B106" s="82"/>
      <c r="C106" s="61"/>
      <c r="D106" s="61"/>
      <c r="E106" s="61"/>
      <c r="F106" s="61"/>
      <c r="G106" s="61"/>
      <c r="H106" s="61"/>
      <c r="I106" s="61"/>
      <c r="J106" s="61"/>
      <c r="K106" s="61"/>
      <c r="L106" s="61"/>
      <c r="M106" s="61"/>
      <c r="N106" s="61"/>
      <c r="O106" s="61"/>
      <c r="P106" s="61"/>
      <c r="Q106" s="61"/>
      <c r="R106" s="61"/>
      <c r="T106" s="61"/>
      <c r="U106" s="61"/>
      <c r="V106" s="61"/>
      <c r="W106" s="61"/>
      <c r="X106" s="61"/>
      <c r="Y106" s="61"/>
      <c r="Z106" s="61"/>
      <c r="AA106" s="61"/>
      <c r="AB106" s="61"/>
      <c r="AC106" s="61"/>
      <c r="AD106" s="61"/>
      <c r="AE106" s="61"/>
    </row>
    <row r="107" spans="1:31" s="84" customFormat="1">
      <c r="A107" s="112"/>
      <c r="B107" s="82"/>
      <c r="C107" s="61"/>
      <c r="D107" s="61"/>
      <c r="E107" s="61"/>
      <c r="F107" s="61"/>
      <c r="G107" s="61"/>
      <c r="H107" s="61"/>
      <c r="I107" s="61"/>
      <c r="J107" s="61"/>
      <c r="K107" s="61"/>
      <c r="L107" s="61"/>
      <c r="M107" s="61"/>
      <c r="N107" s="61"/>
      <c r="O107" s="61"/>
      <c r="P107" s="61"/>
      <c r="Q107" s="61"/>
      <c r="R107" s="61"/>
      <c r="T107" s="61"/>
      <c r="U107" s="61"/>
      <c r="V107" s="61"/>
      <c r="W107" s="61"/>
      <c r="X107" s="61"/>
      <c r="Y107" s="61"/>
      <c r="Z107" s="61"/>
      <c r="AA107" s="61"/>
      <c r="AB107" s="61"/>
      <c r="AC107" s="61"/>
      <c r="AD107" s="61"/>
      <c r="AE107" s="61"/>
    </row>
    <row r="108" spans="1:31" s="84" customFormat="1">
      <c r="A108" s="112"/>
      <c r="B108" s="82"/>
      <c r="C108" s="61"/>
      <c r="D108" s="61"/>
      <c r="E108" s="61"/>
      <c r="F108" s="61"/>
      <c r="G108" s="61"/>
      <c r="H108" s="61"/>
      <c r="I108" s="61"/>
      <c r="J108" s="61"/>
      <c r="K108" s="61"/>
      <c r="L108" s="61"/>
      <c r="M108" s="61"/>
      <c r="N108" s="61"/>
      <c r="O108" s="61"/>
      <c r="P108" s="61"/>
      <c r="Q108" s="61"/>
      <c r="R108" s="61"/>
      <c r="T108" s="61"/>
      <c r="U108" s="61"/>
      <c r="V108" s="61"/>
      <c r="W108" s="61"/>
      <c r="X108" s="61"/>
      <c r="Y108" s="61"/>
      <c r="Z108" s="61"/>
      <c r="AA108" s="61"/>
      <c r="AB108" s="61"/>
      <c r="AC108" s="61"/>
      <c r="AD108" s="61"/>
      <c r="AE108" s="61"/>
    </row>
    <row r="109" spans="1:31" s="84" customFormat="1">
      <c r="A109" s="112"/>
      <c r="B109" s="82"/>
      <c r="C109" s="61"/>
      <c r="D109" s="61"/>
      <c r="E109" s="61"/>
      <c r="F109" s="61"/>
      <c r="G109" s="61"/>
      <c r="H109" s="61"/>
      <c r="I109" s="61"/>
      <c r="J109" s="61"/>
      <c r="K109" s="61"/>
      <c r="L109" s="61"/>
      <c r="M109" s="61"/>
      <c r="N109" s="61"/>
      <c r="O109" s="61"/>
      <c r="P109" s="61"/>
      <c r="Q109" s="61"/>
      <c r="R109" s="61"/>
      <c r="T109" s="61"/>
      <c r="U109" s="61"/>
      <c r="V109" s="61"/>
      <c r="W109" s="61"/>
      <c r="X109" s="61"/>
      <c r="Y109" s="61"/>
      <c r="Z109" s="61"/>
      <c r="AA109" s="61"/>
      <c r="AB109" s="61"/>
      <c r="AC109" s="61"/>
      <c r="AD109" s="61"/>
      <c r="AE109" s="61"/>
    </row>
    <row r="110" spans="1:31" s="84" customFormat="1">
      <c r="A110" s="112"/>
      <c r="B110" s="82"/>
      <c r="C110" s="61"/>
      <c r="D110" s="61"/>
      <c r="E110" s="61"/>
      <c r="F110" s="61"/>
      <c r="G110" s="61"/>
      <c r="H110" s="61"/>
      <c r="I110" s="61"/>
      <c r="J110" s="61"/>
      <c r="K110" s="61"/>
      <c r="L110" s="61"/>
      <c r="M110" s="61"/>
      <c r="N110" s="61"/>
      <c r="O110" s="61"/>
      <c r="P110" s="61"/>
      <c r="Q110" s="61"/>
      <c r="R110" s="61"/>
      <c r="T110" s="61"/>
      <c r="U110" s="61"/>
      <c r="V110" s="61"/>
      <c r="W110" s="61"/>
      <c r="X110" s="61"/>
      <c r="Y110" s="61"/>
      <c r="Z110" s="61"/>
      <c r="AA110" s="61"/>
      <c r="AB110" s="61"/>
      <c r="AC110" s="61"/>
      <c r="AD110" s="61"/>
      <c r="AE110" s="61"/>
    </row>
    <row r="111" spans="1:31" s="84" customFormat="1">
      <c r="A111" s="112"/>
      <c r="B111" s="82"/>
      <c r="C111" s="61"/>
      <c r="D111" s="61"/>
      <c r="E111" s="61"/>
      <c r="F111" s="61"/>
      <c r="G111" s="61"/>
      <c r="H111" s="61"/>
      <c r="I111" s="61"/>
      <c r="J111" s="61"/>
      <c r="K111" s="61"/>
      <c r="L111" s="61"/>
      <c r="M111" s="61"/>
      <c r="N111" s="61"/>
      <c r="O111" s="61"/>
      <c r="P111" s="61"/>
      <c r="Q111" s="61"/>
      <c r="R111" s="61"/>
      <c r="T111" s="61"/>
      <c r="U111" s="61"/>
      <c r="V111" s="61"/>
      <c r="W111" s="61"/>
      <c r="X111" s="61"/>
      <c r="Y111" s="61"/>
      <c r="Z111" s="61"/>
      <c r="AA111" s="61"/>
      <c r="AB111" s="61"/>
      <c r="AC111" s="61"/>
      <c r="AD111" s="61"/>
      <c r="AE111" s="61"/>
    </row>
    <row r="112" spans="1:31" s="84" customFormat="1">
      <c r="A112" s="112"/>
      <c r="B112" s="82"/>
      <c r="C112" s="61"/>
      <c r="D112" s="61"/>
      <c r="E112" s="61"/>
      <c r="F112" s="61"/>
      <c r="G112" s="61"/>
      <c r="H112" s="61"/>
      <c r="I112" s="61"/>
      <c r="J112" s="61"/>
      <c r="K112" s="61"/>
      <c r="L112" s="61"/>
      <c r="M112" s="61"/>
      <c r="N112" s="61"/>
      <c r="O112" s="61"/>
      <c r="P112" s="61"/>
      <c r="Q112" s="61"/>
      <c r="R112" s="61"/>
      <c r="T112" s="61"/>
      <c r="U112" s="61"/>
      <c r="V112" s="61"/>
      <c r="W112" s="61"/>
      <c r="X112" s="61"/>
      <c r="Y112" s="61"/>
      <c r="Z112" s="61"/>
      <c r="AA112" s="61"/>
      <c r="AB112" s="61"/>
      <c r="AC112" s="61"/>
      <c r="AD112" s="61"/>
      <c r="AE112" s="61"/>
    </row>
    <row r="113" spans="1:31" s="84" customFormat="1">
      <c r="A113" s="112"/>
      <c r="B113" s="82"/>
      <c r="C113" s="61"/>
      <c r="D113" s="61"/>
      <c r="E113" s="61"/>
      <c r="F113" s="61"/>
      <c r="G113" s="61"/>
      <c r="H113" s="61"/>
      <c r="I113" s="61"/>
      <c r="J113" s="61"/>
      <c r="K113" s="61"/>
      <c r="L113" s="61"/>
      <c r="M113" s="61"/>
      <c r="N113" s="61"/>
      <c r="O113" s="61"/>
      <c r="P113" s="61"/>
      <c r="Q113" s="61"/>
      <c r="R113" s="61"/>
      <c r="T113" s="61"/>
      <c r="U113" s="61"/>
      <c r="V113" s="61"/>
      <c r="W113" s="61"/>
      <c r="X113" s="61"/>
      <c r="Y113" s="61"/>
      <c r="Z113" s="61"/>
      <c r="AA113" s="61"/>
      <c r="AB113" s="61"/>
      <c r="AC113" s="61"/>
      <c r="AD113" s="61"/>
      <c r="AE113" s="61"/>
    </row>
    <row r="114" spans="1:31" s="84" customFormat="1">
      <c r="A114" s="112"/>
      <c r="B114" s="82"/>
      <c r="C114" s="61"/>
      <c r="D114" s="61"/>
      <c r="E114" s="61"/>
      <c r="F114" s="61"/>
      <c r="G114" s="61"/>
      <c r="H114" s="61"/>
      <c r="I114" s="61"/>
      <c r="J114" s="61"/>
      <c r="K114" s="61"/>
      <c r="L114" s="61"/>
      <c r="M114" s="61"/>
      <c r="N114" s="61"/>
      <c r="O114" s="61"/>
      <c r="P114" s="61"/>
      <c r="Q114" s="61"/>
      <c r="R114" s="61"/>
      <c r="T114" s="61"/>
      <c r="U114" s="61"/>
      <c r="V114" s="61"/>
      <c r="W114" s="61"/>
      <c r="X114" s="61"/>
      <c r="Y114" s="61"/>
      <c r="Z114" s="61"/>
      <c r="AA114" s="61"/>
      <c r="AB114" s="61"/>
      <c r="AC114" s="61"/>
      <c r="AD114" s="61"/>
      <c r="AE114" s="61"/>
    </row>
    <row r="115" spans="1:31" s="84" customFormat="1">
      <c r="A115" s="112"/>
      <c r="B115" s="82"/>
      <c r="C115" s="61"/>
      <c r="D115" s="61"/>
      <c r="E115" s="61"/>
      <c r="F115" s="61"/>
      <c r="G115" s="61"/>
      <c r="H115" s="61"/>
      <c r="I115" s="61"/>
      <c r="J115" s="61"/>
      <c r="K115" s="61"/>
      <c r="L115" s="61"/>
      <c r="M115" s="61"/>
      <c r="N115" s="61"/>
      <c r="O115" s="61"/>
      <c r="P115" s="61"/>
      <c r="Q115" s="61"/>
      <c r="R115" s="61"/>
      <c r="T115" s="61"/>
      <c r="U115" s="61"/>
      <c r="V115" s="61"/>
      <c r="W115" s="61"/>
      <c r="X115" s="61"/>
      <c r="Y115" s="61"/>
      <c r="Z115" s="61"/>
      <c r="AA115" s="61"/>
      <c r="AB115" s="61"/>
      <c r="AC115" s="61"/>
      <c r="AD115" s="61"/>
      <c r="AE115" s="61"/>
    </row>
    <row r="116" spans="1:31" s="84" customFormat="1">
      <c r="A116" s="112"/>
      <c r="B116" s="82"/>
      <c r="C116" s="61"/>
      <c r="D116" s="61"/>
      <c r="E116" s="61"/>
      <c r="F116" s="61"/>
      <c r="G116" s="61"/>
      <c r="H116" s="61"/>
      <c r="I116" s="61"/>
      <c r="J116" s="61"/>
      <c r="K116" s="61"/>
      <c r="L116" s="61"/>
      <c r="M116" s="61"/>
      <c r="N116" s="61"/>
      <c r="O116" s="61"/>
      <c r="P116" s="61"/>
      <c r="Q116" s="61"/>
      <c r="R116" s="61"/>
      <c r="T116" s="61"/>
      <c r="U116" s="61"/>
      <c r="V116" s="61"/>
      <c r="W116" s="61"/>
      <c r="X116" s="61"/>
      <c r="Y116" s="61"/>
      <c r="Z116" s="61"/>
      <c r="AA116" s="61"/>
      <c r="AB116" s="61"/>
      <c r="AC116" s="61"/>
      <c r="AD116" s="61"/>
      <c r="AE116" s="61"/>
    </row>
    <row r="117" spans="1:31" s="84" customFormat="1">
      <c r="A117" s="112"/>
      <c r="B117" s="82"/>
      <c r="C117" s="61"/>
      <c r="D117" s="61"/>
      <c r="E117" s="61"/>
      <c r="F117" s="61"/>
      <c r="G117" s="61"/>
      <c r="H117" s="61"/>
      <c r="I117" s="61"/>
      <c r="J117" s="61"/>
      <c r="K117" s="61"/>
      <c r="L117" s="61"/>
      <c r="M117" s="61"/>
      <c r="N117" s="61"/>
      <c r="O117" s="61"/>
      <c r="P117" s="61"/>
      <c r="Q117" s="61"/>
      <c r="R117" s="61"/>
      <c r="T117" s="61"/>
      <c r="U117" s="61"/>
      <c r="V117" s="61"/>
      <c r="W117" s="61"/>
      <c r="X117" s="61"/>
      <c r="Y117" s="61"/>
      <c r="Z117" s="61"/>
      <c r="AA117" s="61"/>
      <c r="AB117" s="61"/>
      <c r="AC117" s="61"/>
      <c r="AD117" s="61"/>
      <c r="AE117" s="61"/>
    </row>
    <row r="118" spans="1:31" s="84" customFormat="1">
      <c r="A118" s="112"/>
      <c r="B118" s="82"/>
      <c r="C118" s="61"/>
      <c r="D118" s="61"/>
      <c r="E118" s="61"/>
      <c r="F118" s="61"/>
      <c r="G118" s="61"/>
      <c r="H118" s="61"/>
      <c r="I118" s="61"/>
      <c r="J118" s="61"/>
      <c r="K118" s="61"/>
      <c r="L118" s="61"/>
      <c r="M118" s="61"/>
      <c r="N118" s="61"/>
      <c r="O118" s="61"/>
      <c r="P118" s="61"/>
      <c r="Q118" s="61"/>
      <c r="R118" s="61"/>
      <c r="T118" s="61"/>
      <c r="U118" s="61"/>
      <c r="V118" s="61"/>
      <c r="W118" s="61"/>
      <c r="X118" s="61"/>
      <c r="Y118" s="61"/>
      <c r="Z118" s="61"/>
      <c r="AA118" s="61"/>
      <c r="AB118" s="61"/>
      <c r="AC118" s="61"/>
      <c r="AD118" s="61"/>
      <c r="AE118" s="61"/>
    </row>
    <row r="119" spans="1:31" s="84" customFormat="1">
      <c r="A119" s="112"/>
      <c r="B119" s="82"/>
      <c r="C119" s="61"/>
      <c r="D119" s="61"/>
      <c r="E119" s="61"/>
      <c r="F119" s="61"/>
      <c r="G119" s="61"/>
      <c r="H119" s="61"/>
      <c r="I119" s="61"/>
      <c r="J119" s="61"/>
      <c r="K119" s="61"/>
      <c r="L119" s="61"/>
      <c r="M119" s="61"/>
      <c r="N119" s="61"/>
      <c r="O119" s="61"/>
      <c r="P119" s="61"/>
      <c r="Q119" s="61"/>
      <c r="R119" s="61"/>
      <c r="T119" s="61"/>
      <c r="U119" s="61"/>
      <c r="V119" s="61"/>
      <c r="W119" s="61"/>
      <c r="X119" s="61"/>
      <c r="Y119" s="61"/>
      <c r="Z119" s="61"/>
      <c r="AA119" s="61"/>
      <c r="AB119" s="61"/>
      <c r="AC119" s="61"/>
      <c r="AD119" s="61"/>
      <c r="AE119" s="61"/>
    </row>
    <row r="120" spans="1:31" s="84" customFormat="1">
      <c r="A120" s="112"/>
      <c r="B120" s="82"/>
      <c r="C120" s="61"/>
      <c r="D120" s="61"/>
      <c r="E120" s="61"/>
      <c r="F120" s="61"/>
      <c r="G120" s="61"/>
      <c r="H120" s="61"/>
      <c r="I120" s="61"/>
      <c r="J120" s="61"/>
      <c r="K120" s="61"/>
      <c r="L120" s="61"/>
      <c r="M120" s="61"/>
      <c r="N120" s="61"/>
      <c r="O120" s="61"/>
      <c r="P120" s="61"/>
      <c r="Q120" s="61"/>
      <c r="R120" s="61"/>
      <c r="T120" s="61"/>
      <c r="U120" s="61"/>
      <c r="V120" s="61"/>
      <c r="W120" s="61"/>
      <c r="X120" s="61"/>
      <c r="Y120" s="61"/>
      <c r="Z120" s="61"/>
      <c r="AA120" s="61"/>
      <c r="AB120" s="61"/>
      <c r="AC120" s="61"/>
      <c r="AD120" s="61"/>
      <c r="AE120" s="61"/>
    </row>
    <row r="121" spans="1:31" s="84" customFormat="1">
      <c r="A121" s="112"/>
      <c r="B121" s="82"/>
      <c r="C121" s="61"/>
      <c r="D121" s="61"/>
      <c r="E121" s="61"/>
      <c r="F121" s="61"/>
      <c r="G121" s="61"/>
      <c r="H121" s="61"/>
      <c r="I121" s="61"/>
      <c r="J121" s="61"/>
      <c r="K121" s="61"/>
      <c r="L121" s="61"/>
      <c r="M121" s="61"/>
      <c r="N121" s="61"/>
      <c r="O121" s="61"/>
      <c r="P121" s="61"/>
      <c r="Q121" s="61"/>
      <c r="R121" s="61"/>
      <c r="T121" s="61"/>
      <c r="U121" s="61"/>
      <c r="V121" s="61"/>
      <c r="W121" s="61"/>
      <c r="X121" s="61"/>
      <c r="Y121" s="61"/>
      <c r="Z121" s="61"/>
      <c r="AA121" s="61"/>
      <c r="AB121" s="61"/>
      <c r="AC121" s="61"/>
      <c r="AD121" s="61"/>
      <c r="AE121" s="61"/>
    </row>
    <row r="122" spans="1:31" s="84" customFormat="1">
      <c r="A122" s="112"/>
      <c r="B122" s="82"/>
      <c r="C122" s="61"/>
      <c r="D122" s="61"/>
      <c r="E122" s="61"/>
      <c r="F122" s="61"/>
      <c r="G122" s="61"/>
      <c r="H122" s="61"/>
      <c r="I122" s="61"/>
      <c r="J122" s="61"/>
      <c r="K122" s="61"/>
      <c r="L122" s="61"/>
      <c r="M122" s="61"/>
      <c r="N122" s="61"/>
      <c r="O122" s="61"/>
      <c r="P122" s="61"/>
      <c r="Q122" s="61"/>
      <c r="R122" s="61"/>
      <c r="T122" s="61"/>
      <c r="U122" s="61"/>
      <c r="V122" s="61"/>
      <c r="W122" s="61"/>
      <c r="X122" s="61"/>
      <c r="Y122" s="61"/>
      <c r="Z122" s="61"/>
      <c r="AA122" s="61"/>
      <c r="AB122" s="61"/>
      <c r="AC122" s="61"/>
      <c r="AD122" s="61"/>
      <c r="AE122" s="61"/>
    </row>
    <row r="123" spans="1:31" s="84" customFormat="1">
      <c r="A123" s="112"/>
      <c r="B123" s="82"/>
      <c r="C123" s="61"/>
      <c r="D123" s="61"/>
      <c r="E123" s="61"/>
      <c r="F123" s="61"/>
      <c r="G123" s="61"/>
      <c r="H123" s="61"/>
      <c r="I123" s="61"/>
      <c r="J123" s="61"/>
      <c r="K123" s="61"/>
      <c r="L123" s="61"/>
      <c r="M123" s="61"/>
      <c r="N123" s="61"/>
      <c r="O123" s="61"/>
      <c r="P123" s="61"/>
      <c r="Q123" s="61"/>
      <c r="R123" s="61"/>
      <c r="T123" s="61"/>
      <c r="U123" s="61"/>
      <c r="V123" s="61"/>
      <c r="W123" s="61"/>
      <c r="X123" s="61"/>
      <c r="Y123" s="61"/>
      <c r="Z123" s="61"/>
      <c r="AA123" s="61"/>
      <c r="AB123" s="61"/>
      <c r="AC123" s="61"/>
      <c r="AD123" s="61"/>
      <c r="AE123" s="61"/>
    </row>
    <row r="124" spans="1:31" s="84" customFormat="1">
      <c r="A124" s="112"/>
      <c r="B124" s="82"/>
      <c r="C124" s="61"/>
      <c r="D124" s="61"/>
      <c r="E124" s="61"/>
      <c r="F124" s="61"/>
      <c r="G124" s="61"/>
      <c r="H124" s="61"/>
      <c r="I124" s="61"/>
      <c r="J124" s="61"/>
      <c r="K124" s="61"/>
      <c r="L124" s="61"/>
      <c r="M124" s="61"/>
      <c r="N124" s="61"/>
      <c r="O124" s="61"/>
      <c r="P124" s="61"/>
      <c r="Q124" s="61"/>
      <c r="R124" s="61"/>
      <c r="T124" s="61"/>
      <c r="U124" s="61"/>
      <c r="V124" s="61"/>
      <c r="W124" s="61"/>
      <c r="X124" s="61"/>
      <c r="Y124" s="61"/>
      <c r="Z124" s="61"/>
      <c r="AA124" s="61"/>
      <c r="AB124" s="61"/>
      <c r="AC124" s="61"/>
      <c r="AD124" s="61"/>
      <c r="AE124" s="61"/>
    </row>
    <row r="125" spans="1:31" s="84" customFormat="1">
      <c r="A125" s="112"/>
      <c r="B125" s="82"/>
      <c r="C125" s="61"/>
      <c r="D125" s="61"/>
      <c r="E125" s="61"/>
      <c r="F125" s="61"/>
      <c r="G125" s="61"/>
      <c r="H125" s="61"/>
      <c r="I125" s="61"/>
      <c r="J125" s="61"/>
      <c r="K125" s="61"/>
      <c r="L125" s="61"/>
      <c r="M125" s="61"/>
      <c r="N125" s="61"/>
      <c r="O125" s="61"/>
      <c r="P125" s="61"/>
      <c r="Q125" s="61"/>
      <c r="R125" s="61"/>
      <c r="T125" s="61"/>
      <c r="U125" s="61"/>
      <c r="V125" s="61"/>
      <c r="W125" s="61"/>
      <c r="X125" s="61"/>
      <c r="Y125" s="61"/>
      <c r="Z125" s="61"/>
      <c r="AA125" s="61"/>
      <c r="AB125" s="61"/>
      <c r="AC125" s="61"/>
      <c r="AD125" s="61"/>
      <c r="AE125" s="61"/>
    </row>
    <row r="126" spans="1:31" s="84" customFormat="1">
      <c r="A126" s="112"/>
      <c r="B126" s="82"/>
      <c r="C126" s="61"/>
      <c r="D126" s="61"/>
      <c r="E126" s="61"/>
      <c r="F126" s="61"/>
      <c r="G126" s="61"/>
      <c r="H126" s="61"/>
      <c r="I126" s="61"/>
      <c r="J126" s="61"/>
      <c r="K126" s="61"/>
      <c r="L126" s="61"/>
      <c r="M126" s="61"/>
      <c r="N126" s="61"/>
      <c r="O126" s="61"/>
      <c r="P126" s="61"/>
      <c r="Q126" s="61"/>
      <c r="R126" s="61"/>
      <c r="T126" s="61"/>
      <c r="U126" s="61"/>
      <c r="V126" s="61"/>
      <c r="W126" s="61"/>
      <c r="X126" s="61"/>
      <c r="Y126" s="61"/>
      <c r="Z126" s="61"/>
      <c r="AA126" s="61"/>
      <c r="AB126" s="61"/>
      <c r="AC126" s="61"/>
      <c r="AD126" s="61"/>
      <c r="AE126" s="61"/>
    </row>
    <row r="127" spans="1:31" s="84" customFormat="1">
      <c r="A127" s="112"/>
      <c r="B127" s="82"/>
      <c r="C127" s="61"/>
      <c r="D127" s="61"/>
      <c r="E127" s="61"/>
      <c r="F127" s="61"/>
      <c r="G127" s="61"/>
      <c r="H127" s="61"/>
      <c r="I127" s="61"/>
      <c r="J127" s="61"/>
      <c r="K127" s="61"/>
      <c r="L127" s="61"/>
      <c r="M127" s="61"/>
      <c r="N127" s="61"/>
      <c r="O127" s="61"/>
      <c r="P127" s="61"/>
      <c r="Q127" s="61"/>
      <c r="R127" s="61"/>
      <c r="T127" s="61"/>
      <c r="U127" s="61"/>
      <c r="V127" s="61"/>
      <c r="W127" s="61"/>
      <c r="X127" s="61"/>
      <c r="Y127" s="61"/>
      <c r="Z127" s="61"/>
      <c r="AA127" s="61"/>
      <c r="AB127" s="61"/>
      <c r="AC127" s="61"/>
      <c r="AD127" s="61"/>
      <c r="AE127" s="61"/>
    </row>
    <row r="128" spans="1:31" s="84" customFormat="1">
      <c r="A128" s="112"/>
      <c r="B128" s="82"/>
      <c r="C128" s="61"/>
      <c r="D128" s="61"/>
      <c r="E128" s="61"/>
      <c r="F128" s="61"/>
      <c r="G128" s="61"/>
      <c r="H128" s="61"/>
      <c r="I128" s="61"/>
      <c r="J128" s="61"/>
      <c r="K128" s="61"/>
      <c r="L128" s="61"/>
      <c r="M128" s="61"/>
      <c r="N128" s="61"/>
      <c r="O128" s="61"/>
      <c r="P128" s="61"/>
      <c r="Q128" s="61"/>
      <c r="R128" s="61"/>
      <c r="T128" s="61"/>
      <c r="U128" s="61"/>
      <c r="V128" s="61"/>
      <c r="W128" s="61"/>
      <c r="X128" s="61"/>
      <c r="Y128" s="61"/>
      <c r="Z128" s="61"/>
      <c r="AA128" s="61"/>
      <c r="AB128" s="61"/>
      <c r="AC128" s="61"/>
      <c r="AD128" s="61"/>
      <c r="AE128" s="61"/>
    </row>
    <row r="129" spans="1:31" s="84" customFormat="1">
      <c r="A129" s="112"/>
      <c r="B129" s="82"/>
      <c r="C129" s="61"/>
      <c r="D129" s="61"/>
      <c r="E129" s="61"/>
      <c r="F129" s="61"/>
      <c r="G129" s="61"/>
      <c r="H129" s="61"/>
      <c r="I129" s="61"/>
      <c r="J129" s="61"/>
      <c r="K129" s="61"/>
      <c r="L129" s="61"/>
      <c r="M129" s="61"/>
      <c r="N129" s="61"/>
      <c r="O129" s="61"/>
      <c r="P129" s="61"/>
      <c r="Q129" s="61"/>
      <c r="R129" s="61"/>
      <c r="T129" s="61"/>
      <c r="U129" s="61"/>
      <c r="V129" s="61"/>
      <c r="W129" s="61"/>
      <c r="X129" s="61"/>
      <c r="Y129" s="61"/>
      <c r="Z129" s="61"/>
      <c r="AA129" s="61"/>
      <c r="AB129" s="61"/>
      <c r="AC129" s="61"/>
      <c r="AD129" s="61"/>
      <c r="AE129" s="61"/>
    </row>
    <row r="130" spans="1:31" s="84" customFormat="1">
      <c r="A130" s="112"/>
      <c r="B130" s="82"/>
      <c r="C130" s="61"/>
      <c r="D130" s="61"/>
      <c r="E130" s="61"/>
      <c r="F130" s="61"/>
      <c r="G130" s="61"/>
      <c r="H130" s="61"/>
      <c r="I130" s="61"/>
      <c r="J130" s="61"/>
      <c r="K130" s="61"/>
      <c r="L130" s="61"/>
      <c r="M130" s="61"/>
      <c r="N130" s="61"/>
      <c r="O130" s="61"/>
      <c r="P130" s="61"/>
      <c r="Q130" s="61"/>
      <c r="R130" s="61"/>
      <c r="T130" s="61"/>
      <c r="U130" s="61"/>
      <c r="V130" s="61"/>
      <c r="W130" s="61"/>
      <c r="X130" s="61"/>
      <c r="Y130" s="61"/>
      <c r="Z130" s="61"/>
      <c r="AA130" s="61"/>
      <c r="AB130" s="61"/>
      <c r="AC130" s="61"/>
      <c r="AD130" s="61"/>
      <c r="AE130" s="61"/>
    </row>
    <row r="131" spans="1:31" s="84" customFormat="1">
      <c r="A131" s="112"/>
      <c r="B131" s="82"/>
      <c r="C131" s="61"/>
      <c r="D131" s="61"/>
      <c r="E131" s="61"/>
      <c r="F131" s="61"/>
      <c r="G131" s="61"/>
      <c r="H131" s="61"/>
      <c r="I131" s="61"/>
      <c r="J131" s="61"/>
      <c r="K131" s="61"/>
      <c r="L131" s="61"/>
      <c r="M131" s="61"/>
      <c r="N131" s="61"/>
      <c r="O131" s="61"/>
      <c r="P131" s="61"/>
      <c r="Q131" s="61"/>
      <c r="R131" s="61"/>
      <c r="T131" s="61"/>
      <c r="U131" s="61"/>
      <c r="V131" s="61"/>
      <c r="W131" s="61"/>
      <c r="X131" s="61"/>
      <c r="Y131" s="61"/>
      <c r="Z131" s="61"/>
      <c r="AA131" s="61"/>
      <c r="AB131" s="61"/>
      <c r="AC131" s="61"/>
      <c r="AD131" s="61"/>
      <c r="AE131" s="61"/>
    </row>
    <row r="132" spans="1:31" s="84" customFormat="1">
      <c r="A132" s="112"/>
      <c r="B132" s="82"/>
      <c r="C132" s="61"/>
      <c r="D132" s="61"/>
      <c r="E132" s="61"/>
      <c r="F132" s="61"/>
      <c r="G132" s="61"/>
      <c r="H132" s="61"/>
      <c r="I132" s="61"/>
      <c r="J132" s="61"/>
      <c r="K132" s="61"/>
      <c r="L132" s="61"/>
      <c r="M132" s="61"/>
      <c r="N132" s="61"/>
      <c r="O132" s="61"/>
      <c r="P132" s="61"/>
      <c r="Q132" s="61"/>
      <c r="R132" s="61"/>
      <c r="T132" s="61"/>
      <c r="U132" s="61"/>
      <c r="V132" s="61"/>
      <c r="W132" s="61"/>
      <c r="X132" s="61"/>
      <c r="Y132" s="61"/>
      <c r="Z132" s="61"/>
      <c r="AA132" s="61"/>
      <c r="AB132" s="61"/>
      <c r="AC132" s="61"/>
      <c r="AD132" s="61"/>
      <c r="AE132" s="61"/>
    </row>
    <row r="133" spans="1:31" s="84" customFormat="1">
      <c r="A133" s="112"/>
      <c r="B133" s="82"/>
      <c r="C133" s="61"/>
      <c r="D133" s="61"/>
      <c r="E133" s="61"/>
      <c r="F133" s="61"/>
      <c r="G133" s="61"/>
      <c r="H133" s="61"/>
      <c r="I133" s="61"/>
      <c r="J133" s="61"/>
      <c r="K133" s="61"/>
      <c r="L133" s="61"/>
      <c r="M133" s="61"/>
      <c r="N133" s="61"/>
      <c r="O133" s="61"/>
      <c r="P133" s="61"/>
      <c r="Q133" s="61"/>
      <c r="R133" s="61"/>
      <c r="T133" s="61"/>
      <c r="U133" s="61"/>
      <c r="V133" s="61"/>
      <c r="W133" s="61"/>
      <c r="X133" s="61"/>
      <c r="Y133" s="61"/>
      <c r="Z133" s="61"/>
      <c r="AA133" s="61"/>
      <c r="AB133" s="61"/>
      <c r="AC133" s="61"/>
      <c r="AD133" s="61"/>
      <c r="AE133" s="61"/>
    </row>
    <row r="134" spans="1:31" s="84" customFormat="1">
      <c r="A134" s="112"/>
      <c r="B134" s="82"/>
      <c r="C134" s="61"/>
      <c r="D134" s="61"/>
      <c r="E134" s="61"/>
      <c r="F134" s="61"/>
      <c r="G134" s="61"/>
      <c r="H134" s="61"/>
      <c r="I134" s="61"/>
      <c r="J134" s="61"/>
      <c r="K134" s="61"/>
      <c r="L134" s="61"/>
      <c r="M134" s="61"/>
      <c r="N134" s="61"/>
      <c r="O134" s="61"/>
      <c r="P134" s="61"/>
      <c r="Q134" s="61"/>
      <c r="R134" s="61"/>
      <c r="T134" s="61"/>
      <c r="U134" s="61"/>
      <c r="V134" s="61"/>
      <c r="W134" s="61"/>
      <c r="X134" s="61"/>
      <c r="Y134" s="61"/>
      <c r="Z134" s="61"/>
      <c r="AA134" s="61"/>
      <c r="AB134" s="61"/>
      <c r="AC134" s="61"/>
      <c r="AD134" s="61"/>
      <c r="AE134" s="61"/>
    </row>
    <row r="135" spans="1:31" s="84" customFormat="1">
      <c r="A135" s="112"/>
      <c r="B135" s="82"/>
      <c r="C135" s="61"/>
      <c r="D135" s="61"/>
      <c r="E135" s="61"/>
      <c r="F135" s="61"/>
      <c r="G135" s="61"/>
      <c r="H135" s="61"/>
      <c r="I135" s="61"/>
      <c r="J135" s="61"/>
      <c r="K135" s="61"/>
      <c r="L135" s="61"/>
      <c r="M135" s="61"/>
      <c r="N135" s="61"/>
      <c r="O135" s="61"/>
      <c r="P135" s="61"/>
      <c r="Q135" s="61"/>
      <c r="R135" s="61"/>
      <c r="T135" s="61"/>
      <c r="U135" s="61"/>
      <c r="V135" s="61"/>
      <c r="W135" s="61"/>
      <c r="X135" s="61"/>
      <c r="Y135" s="61"/>
      <c r="Z135" s="61"/>
      <c r="AA135" s="61"/>
      <c r="AB135" s="61"/>
      <c r="AC135" s="61"/>
      <c r="AD135" s="61"/>
      <c r="AE135" s="61"/>
    </row>
    <row r="136" spans="1:31" s="84" customFormat="1">
      <c r="A136" s="112"/>
      <c r="B136" s="82"/>
      <c r="C136" s="61"/>
      <c r="D136" s="61"/>
      <c r="E136" s="61"/>
      <c r="F136" s="61"/>
      <c r="G136" s="61"/>
      <c r="H136" s="61"/>
      <c r="I136" s="61"/>
      <c r="J136" s="61"/>
      <c r="K136" s="61"/>
      <c r="L136" s="61"/>
      <c r="M136" s="61"/>
      <c r="N136" s="61"/>
      <c r="O136" s="61"/>
      <c r="P136" s="61"/>
      <c r="Q136" s="61"/>
      <c r="R136" s="61"/>
      <c r="T136" s="61"/>
      <c r="U136" s="61"/>
      <c r="V136" s="61"/>
      <c r="W136" s="61"/>
      <c r="X136" s="61"/>
      <c r="Y136" s="61"/>
      <c r="Z136" s="61"/>
      <c r="AA136" s="61"/>
      <c r="AB136" s="61"/>
      <c r="AC136" s="61"/>
      <c r="AD136" s="61"/>
      <c r="AE136" s="61"/>
    </row>
    <row r="137" spans="1:31" s="84" customFormat="1">
      <c r="A137" s="112"/>
      <c r="B137" s="82"/>
      <c r="C137" s="61"/>
      <c r="D137" s="61"/>
      <c r="E137" s="61"/>
      <c r="F137" s="61"/>
      <c r="G137" s="61"/>
      <c r="H137" s="61"/>
      <c r="I137" s="61"/>
      <c r="J137" s="61"/>
      <c r="K137" s="61"/>
      <c r="L137" s="61"/>
      <c r="M137" s="61"/>
      <c r="N137" s="61"/>
      <c r="O137" s="61"/>
      <c r="P137" s="61"/>
      <c r="Q137" s="61"/>
      <c r="R137" s="61"/>
      <c r="T137" s="61"/>
      <c r="U137" s="61"/>
      <c r="V137" s="61"/>
      <c r="W137" s="61"/>
      <c r="X137" s="61"/>
      <c r="Y137" s="61"/>
      <c r="Z137" s="61"/>
      <c r="AA137" s="61"/>
      <c r="AB137" s="61"/>
      <c r="AC137" s="61"/>
      <c r="AD137" s="61"/>
      <c r="AE137" s="61"/>
    </row>
    <row r="138" spans="1:31" s="84" customFormat="1">
      <c r="A138" s="112"/>
      <c r="B138" s="82"/>
      <c r="C138" s="61"/>
      <c r="D138" s="61"/>
      <c r="E138" s="61"/>
      <c r="F138" s="61"/>
      <c r="G138" s="61"/>
      <c r="H138" s="61"/>
      <c r="I138" s="61"/>
      <c r="J138" s="61"/>
      <c r="K138" s="61"/>
      <c r="L138" s="61"/>
      <c r="M138" s="61"/>
      <c r="N138" s="61"/>
      <c r="O138" s="61"/>
      <c r="P138" s="61"/>
      <c r="Q138" s="61"/>
      <c r="R138" s="61"/>
      <c r="T138" s="61"/>
      <c r="U138" s="61"/>
      <c r="V138" s="61"/>
      <c r="W138" s="61"/>
      <c r="X138" s="61"/>
      <c r="Y138" s="61"/>
      <c r="Z138" s="61"/>
      <c r="AA138" s="61"/>
      <c r="AB138" s="61"/>
      <c r="AC138" s="61"/>
      <c r="AD138" s="61"/>
      <c r="AE138" s="61"/>
    </row>
    <row r="139" spans="1:31" s="84" customFormat="1">
      <c r="A139" s="112"/>
      <c r="B139" s="82"/>
      <c r="C139" s="61"/>
      <c r="D139" s="61"/>
      <c r="E139" s="61"/>
      <c r="F139" s="61"/>
      <c r="G139" s="61"/>
      <c r="H139" s="61"/>
      <c r="I139" s="61"/>
      <c r="J139" s="61"/>
      <c r="K139" s="61"/>
      <c r="L139" s="61"/>
      <c r="M139" s="61"/>
      <c r="N139" s="61"/>
      <c r="O139" s="61"/>
      <c r="P139" s="61"/>
      <c r="Q139" s="61"/>
      <c r="R139" s="61"/>
      <c r="T139" s="61"/>
      <c r="U139" s="61"/>
      <c r="V139" s="61"/>
      <c r="W139" s="61"/>
      <c r="X139" s="61"/>
      <c r="Y139" s="61"/>
      <c r="Z139" s="61"/>
      <c r="AA139" s="61"/>
      <c r="AB139" s="61"/>
      <c r="AC139" s="61"/>
      <c r="AD139" s="61"/>
      <c r="AE139" s="61"/>
    </row>
    <row r="140" spans="1:31" s="84" customFormat="1">
      <c r="A140" s="112"/>
      <c r="B140" s="82"/>
      <c r="C140" s="61"/>
      <c r="D140" s="61"/>
      <c r="E140" s="61"/>
      <c r="F140" s="61"/>
      <c r="G140" s="61"/>
      <c r="H140" s="61"/>
      <c r="I140" s="61"/>
      <c r="J140" s="61"/>
      <c r="K140" s="61"/>
      <c r="L140" s="61"/>
      <c r="M140" s="61"/>
      <c r="N140" s="61"/>
      <c r="O140" s="61"/>
      <c r="P140" s="61"/>
      <c r="Q140" s="61"/>
      <c r="R140" s="61"/>
      <c r="T140" s="61"/>
      <c r="U140" s="61"/>
      <c r="V140" s="61"/>
      <c r="W140" s="61"/>
      <c r="X140" s="61"/>
      <c r="Y140" s="61"/>
      <c r="Z140" s="61"/>
      <c r="AA140" s="61"/>
      <c r="AB140" s="61"/>
      <c r="AC140" s="61"/>
      <c r="AD140" s="61"/>
      <c r="AE140" s="61"/>
    </row>
    <row r="141" spans="1:31" s="84" customFormat="1">
      <c r="A141" s="112"/>
      <c r="B141" s="82"/>
      <c r="C141" s="61"/>
      <c r="D141" s="61"/>
      <c r="E141" s="61"/>
      <c r="F141" s="61"/>
      <c r="G141" s="61"/>
      <c r="H141" s="61"/>
      <c r="I141" s="61"/>
      <c r="J141" s="61"/>
      <c r="K141" s="61"/>
      <c r="L141" s="61"/>
      <c r="M141" s="61"/>
      <c r="N141" s="61"/>
      <c r="O141" s="61"/>
      <c r="P141" s="61"/>
      <c r="Q141" s="61"/>
      <c r="R141" s="61"/>
      <c r="T141" s="61"/>
      <c r="U141" s="61"/>
      <c r="V141" s="61"/>
      <c r="W141" s="61"/>
      <c r="X141" s="61"/>
      <c r="Y141" s="61"/>
      <c r="Z141" s="61"/>
      <c r="AA141" s="61"/>
      <c r="AB141" s="61"/>
      <c r="AC141" s="61"/>
      <c r="AD141" s="61"/>
      <c r="AE141" s="61"/>
    </row>
    <row r="142" spans="1:31" s="84" customFormat="1">
      <c r="A142" s="112"/>
      <c r="B142" s="82"/>
      <c r="C142" s="61"/>
      <c r="D142" s="61"/>
      <c r="E142" s="61"/>
      <c r="F142" s="61"/>
      <c r="G142" s="61"/>
      <c r="H142" s="61"/>
      <c r="I142" s="61"/>
      <c r="J142" s="61"/>
      <c r="K142" s="61"/>
      <c r="L142" s="61"/>
      <c r="M142" s="61"/>
      <c r="N142" s="61"/>
      <c r="O142" s="61"/>
      <c r="P142" s="61"/>
      <c r="Q142" s="61"/>
      <c r="R142" s="61"/>
      <c r="T142" s="61"/>
      <c r="U142" s="61"/>
      <c r="V142" s="61"/>
      <c r="W142" s="61"/>
      <c r="X142" s="61"/>
      <c r="Y142" s="61"/>
      <c r="Z142" s="61"/>
      <c r="AA142" s="61"/>
      <c r="AB142" s="61"/>
      <c r="AC142" s="61"/>
      <c r="AD142" s="61"/>
      <c r="AE142" s="61"/>
    </row>
    <row r="143" spans="1:31" s="84" customFormat="1">
      <c r="A143" s="112"/>
      <c r="B143" s="82"/>
      <c r="C143" s="61"/>
      <c r="D143" s="61"/>
      <c r="E143" s="61"/>
      <c r="F143" s="61"/>
      <c r="G143" s="61"/>
      <c r="H143" s="61"/>
      <c r="I143" s="61"/>
      <c r="J143" s="61"/>
      <c r="K143" s="61"/>
      <c r="L143" s="61"/>
      <c r="M143" s="61"/>
      <c r="N143" s="61"/>
      <c r="O143" s="61"/>
      <c r="P143" s="61"/>
      <c r="Q143" s="61"/>
      <c r="R143" s="61"/>
      <c r="T143" s="61"/>
      <c r="U143" s="61"/>
      <c r="V143" s="61"/>
      <c r="W143" s="61"/>
      <c r="X143" s="61"/>
      <c r="Y143" s="61"/>
      <c r="Z143" s="61"/>
      <c r="AA143" s="61"/>
      <c r="AB143" s="61"/>
      <c r="AC143" s="61"/>
      <c r="AD143" s="61"/>
      <c r="AE143" s="61"/>
    </row>
    <row r="144" spans="1:31" s="84" customFormat="1">
      <c r="A144" s="112"/>
      <c r="B144" s="82"/>
      <c r="C144" s="61"/>
      <c r="D144" s="61"/>
      <c r="E144" s="61"/>
      <c r="F144" s="61"/>
      <c r="G144" s="61"/>
      <c r="H144" s="61"/>
      <c r="I144" s="61"/>
      <c r="J144" s="61"/>
      <c r="K144" s="61"/>
      <c r="L144" s="61"/>
      <c r="M144" s="61"/>
      <c r="N144" s="61"/>
      <c r="O144" s="61"/>
      <c r="P144" s="61"/>
      <c r="Q144" s="61"/>
      <c r="R144" s="61"/>
      <c r="T144" s="61"/>
      <c r="U144" s="61"/>
      <c r="V144" s="61"/>
      <c r="W144" s="61"/>
      <c r="X144" s="61"/>
      <c r="Y144" s="61"/>
      <c r="Z144" s="61"/>
      <c r="AA144" s="61"/>
      <c r="AB144" s="61"/>
      <c r="AC144" s="61"/>
      <c r="AD144" s="61"/>
      <c r="AE144" s="61"/>
    </row>
    <row r="145" spans="1:31" s="84" customFormat="1">
      <c r="A145" s="112"/>
      <c r="B145" s="82"/>
      <c r="C145" s="61"/>
      <c r="D145" s="61"/>
      <c r="E145" s="61"/>
      <c r="F145" s="61"/>
      <c r="G145" s="61"/>
      <c r="H145" s="61"/>
      <c r="I145" s="61"/>
      <c r="J145" s="61"/>
      <c r="K145" s="61"/>
      <c r="L145" s="61"/>
      <c r="M145" s="61"/>
      <c r="N145" s="61"/>
      <c r="O145" s="61"/>
      <c r="P145" s="61"/>
      <c r="Q145" s="61"/>
      <c r="R145" s="61"/>
      <c r="T145" s="61"/>
      <c r="U145" s="61"/>
      <c r="V145" s="61"/>
      <c r="W145" s="61"/>
      <c r="X145" s="61"/>
      <c r="Y145" s="61"/>
      <c r="Z145" s="61"/>
      <c r="AA145" s="61"/>
      <c r="AB145" s="61"/>
      <c r="AC145" s="61"/>
      <c r="AD145" s="61"/>
      <c r="AE145" s="61"/>
    </row>
    <row r="146" spans="1:31" s="84" customFormat="1">
      <c r="A146" s="112"/>
      <c r="B146" s="82"/>
      <c r="C146" s="61"/>
      <c r="D146" s="61"/>
      <c r="E146" s="61"/>
      <c r="F146" s="61"/>
      <c r="G146" s="61"/>
      <c r="H146" s="61"/>
      <c r="I146" s="61"/>
      <c r="J146" s="61"/>
      <c r="K146" s="61"/>
      <c r="L146" s="61"/>
      <c r="M146" s="61"/>
      <c r="N146" s="61"/>
      <c r="O146" s="61"/>
      <c r="P146" s="61"/>
      <c r="Q146" s="61"/>
      <c r="R146" s="61"/>
      <c r="T146" s="61"/>
      <c r="U146" s="61"/>
      <c r="V146" s="61"/>
      <c r="W146" s="61"/>
      <c r="X146" s="61"/>
      <c r="Y146" s="61"/>
      <c r="Z146" s="61"/>
      <c r="AA146" s="61"/>
      <c r="AB146" s="61"/>
      <c r="AC146" s="61"/>
      <c r="AD146" s="61"/>
      <c r="AE146" s="61"/>
    </row>
    <row r="147" spans="1:31" s="84" customFormat="1">
      <c r="A147" s="112"/>
      <c r="B147" s="82"/>
      <c r="C147" s="61"/>
      <c r="D147" s="61"/>
      <c r="E147" s="61"/>
      <c r="F147" s="61"/>
      <c r="G147" s="61"/>
      <c r="H147" s="61"/>
      <c r="I147" s="61"/>
      <c r="J147" s="61"/>
      <c r="K147" s="61"/>
      <c r="L147" s="61"/>
      <c r="M147" s="61"/>
      <c r="N147" s="61"/>
      <c r="O147" s="61"/>
      <c r="P147" s="61"/>
      <c r="Q147" s="61"/>
      <c r="R147" s="61"/>
      <c r="T147" s="61"/>
      <c r="U147" s="61"/>
      <c r="V147" s="61"/>
      <c r="W147" s="61"/>
      <c r="X147" s="61"/>
      <c r="Y147" s="61"/>
      <c r="Z147" s="61"/>
      <c r="AA147" s="61"/>
      <c r="AB147" s="61"/>
      <c r="AC147" s="61"/>
      <c r="AD147" s="61"/>
      <c r="AE147" s="61"/>
    </row>
    <row r="148" spans="1:31" s="84" customFormat="1">
      <c r="A148" s="112"/>
      <c r="B148" s="82"/>
      <c r="C148" s="61"/>
      <c r="D148" s="61"/>
      <c r="E148" s="61"/>
      <c r="F148" s="61"/>
      <c r="G148" s="61"/>
      <c r="H148" s="61"/>
      <c r="I148" s="61"/>
      <c r="J148" s="61"/>
      <c r="K148" s="61"/>
      <c r="L148" s="61"/>
      <c r="M148" s="61"/>
      <c r="N148" s="61"/>
      <c r="O148" s="61"/>
      <c r="P148" s="61"/>
      <c r="Q148" s="61"/>
      <c r="R148" s="61"/>
      <c r="T148" s="61"/>
      <c r="U148" s="61"/>
      <c r="V148" s="61"/>
      <c r="W148" s="61"/>
      <c r="X148" s="61"/>
      <c r="Y148" s="61"/>
      <c r="Z148" s="61"/>
      <c r="AA148" s="61"/>
      <c r="AB148" s="61"/>
      <c r="AC148" s="61"/>
      <c r="AD148" s="61"/>
      <c r="AE148" s="61"/>
    </row>
    <row r="149" spans="1:31" s="84" customFormat="1">
      <c r="A149" s="112"/>
      <c r="B149" s="82"/>
      <c r="C149" s="61"/>
      <c r="D149" s="61"/>
      <c r="E149" s="61"/>
      <c r="F149" s="61"/>
      <c r="G149" s="61"/>
      <c r="H149" s="61"/>
      <c r="I149" s="61"/>
      <c r="J149" s="61"/>
      <c r="K149" s="61"/>
      <c r="L149" s="61"/>
      <c r="M149" s="61"/>
      <c r="N149" s="61"/>
      <c r="O149" s="61"/>
      <c r="P149" s="61"/>
      <c r="Q149" s="61"/>
      <c r="R149" s="61"/>
      <c r="T149" s="61"/>
      <c r="U149" s="61"/>
      <c r="V149" s="61"/>
      <c r="W149" s="61"/>
      <c r="X149" s="61"/>
      <c r="Y149" s="61"/>
      <c r="Z149" s="61"/>
      <c r="AA149" s="61"/>
      <c r="AB149" s="61"/>
      <c r="AC149" s="61"/>
      <c r="AD149" s="61"/>
      <c r="AE149" s="61"/>
    </row>
    <row r="150" spans="1:31" s="84" customFormat="1">
      <c r="A150" s="112"/>
      <c r="B150" s="82"/>
      <c r="C150" s="61"/>
      <c r="D150" s="61"/>
      <c r="E150" s="61"/>
      <c r="F150" s="61"/>
      <c r="G150" s="61"/>
      <c r="H150" s="61"/>
      <c r="I150" s="61"/>
      <c r="J150" s="61"/>
      <c r="K150" s="61"/>
      <c r="L150" s="61"/>
      <c r="M150" s="61"/>
      <c r="N150" s="61"/>
      <c r="O150" s="61"/>
      <c r="P150" s="61"/>
      <c r="Q150" s="61"/>
      <c r="R150" s="61"/>
      <c r="T150" s="61"/>
      <c r="U150" s="61"/>
      <c r="V150" s="61"/>
      <c r="W150" s="61"/>
      <c r="X150" s="61"/>
      <c r="Y150" s="61"/>
      <c r="Z150" s="61"/>
      <c r="AA150" s="61"/>
      <c r="AB150" s="61"/>
      <c r="AC150" s="61"/>
      <c r="AD150" s="61"/>
      <c r="AE150" s="61"/>
    </row>
    <row r="151" spans="1:31" s="84" customFormat="1">
      <c r="A151" s="112"/>
      <c r="B151" s="82"/>
      <c r="C151" s="61"/>
      <c r="D151" s="61"/>
      <c r="E151" s="61"/>
      <c r="F151" s="61"/>
      <c r="G151" s="61"/>
      <c r="H151" s="61"/>
      <c r="I151" s="61"/>
      <c r="J151" s="61"/>
      <c r="K151" s="61"/>
      <c r="L151" s="61"/>
      <c r="M151" s="61"/>
      <c r="N151" s="61"/>
      <c r="O151" s="61"/>
      <c r="P151" s="61"/>
      <c r="Q151" s="61"/>
      <c r="R151" s="61"/>
      <c r="T151" s="61"/>
      <c r="U151" s="61"/>
      <c r="V151" s="61"/>
      <c r="W151" s="61"/>
      <c r="X151" s="61"/>
      <c r="Y151" s="61"/>
      <c r="Z151" s="61"/>
      <c r="AA151" s="61"/>
      <c r="AB151" s="61"/>
      <c r="AC151" s="61"/>
      <c r="AD151" s="61"/>
      <c r="AE151" s="61"/>
    </row>
    <row r="152" spans="1:31" s="84" customFormat="1">
      <c r="A152" s="112"/>
      <c r="B152" s="82"/>
      <c r="C152" s="61"/>
      <c r="D152" s="61"/>
      <c r="E152" s="61"/>
      <c r="F152" s="61"/>
      <c r="G152" s="61"/>
      <c r="H152" s="61"/>
      <c r="I152" s="61"/>
      <c r="J152" s="61"/>
      <c r="K152" s="61"/>
      <c r="L152" s="61"/>
      <c r="M152" s="61"/>
      <c r="N152" s="61"/>
      <c r="O152" s="61"/>
      <c r="P152" s="61"/>
      <c r="Q152" s="61"/>
      <c r="R152" s="61"/>
      <c r="T152" s="61"/>
      <c r="U152" s="61"/>
      <c r="V152" s="61"/>
      <c r="W152" s="61"/>
      <c r="X152" s="61"/>
      <c r="Y152" s="61"/>
      <c r="Z152" s="61"/>
      <c r="AA152" s="61"/>
      <c r="AB152" s="61"/>
      <c r="AC152" s="61"/>
      <c r="AD152" s="61"/>
      <c r="AE152" s="61"/>
    </row>
    <row r="153" spans="1:31" s="84" customFormat="1">
      <c r="A153" s="112"/>
      <c r="B153" s="82"/>
      <c r="C153" s="61"/>
      <c r="D153" s="61"/>
      <c r="E153" s="61"/>
      <c r="F153" s="61"/>
      <c r="G153" s="61"/>
      <c r="H153" s="61"/>
      <c r="I153" s="61"/>
      <c r="J153" s="61"/>
      <c r="K153" s="61"/>
      <c r="L153" s="61"/>
      <c r="M153" s="61"/>
      <c r="N153" s="61"/>
      <c r="O153" s="61"/>
      <c r="P153" s="61"/>
      <c r="Q153" s="61"/>
      <c r="R153" s="61"/>
      <c r="T153" s="61"/>
      <c r="U153" s="61"/>
      <c r="V153" s="61"/>
      <c r="W153" s="61"/>
      <c r="X153" s="61"/>
      <c r="Y153" s="61"/>
      <c r="Z153" s="61"/>
      <c r="AA153" s="61"/>
      <c r="AB153" s="61"/>
      <c r="AC153" s="61"/>
      <c r="AD153" s="61"/>
      <c r="AE153" s="61"/>
    </row>
    <row r="154" spans="1:31" s="84" customFormat="1">
      <c r="A154" s="112"/>
      <c r="B154" s="82"/>
      <c r="C154" s="61"/>
      <c r="D154" s="61"/>
      <c r="E154" s="61"/>
      <c r="F154" s="61"/>
      <c r="G154" s="61"/>
      <c r="H154" s="61"/>
      <c r="I154" s="61"/>
      <c r="J154" s="61"/>
      <c r="K154" s="61"/>
      <c r="L154" s="61"/>
      <c r="M154" s="61"/>
      <c r="N154" s="61"/>
      <c r="O154" s="61"/>
      <c r="P154" s="61"/>
      <c r="Q154" s="61"/>
      <c r="R154" s="61"/>
      <c r="T154" s="61"/>
      <c r="U154" s="61"/>
      <c r="V154" s="61"/>
      <c r="W154" s="61"/>
      <c r="X154" s="61"/>
      <c r="Y154" s="61"/>
      <c r="Z154" s="61"/>
      <c r="AA154" s="61"/>
      <c r="AB154" s="61"/>
      <c r="AC154" s="61"/>
      <c r="AD154" s="61"/>
      <c r="AE154" s="61"/>
    </row>
    <row r="155" spans="1:31" s="84" customFormat="1">
      <c r="A155" s="112"/>
      <c r="B155" s="82"/>
      <c r="C155" s="61"/>
      <c r="D155" s="61"/>
      <c r="E155" s="61"/>
      <c r="F155" s="61"/>
      <c r="G155" s="61"/>
      <c r="H155" s="61"/>
      <c r="I155" s="61"/>
      <c r="J155" s="61"/>
      <c r="K155" s="61"/>
      <c r="L155" s="61"/>
      <c r="M155" s="61"/>
      <c r="N155" s="61"/>
      <c r="O155" s="61"/>
      <c r="P155" s="61"/>
      <c r="Q155" s="61"/>
      <c r="R155" s="61"/>
      <c r="T155" s="61"/>
      <c r="U155" s="61"/>
      <c r="V155" s="61"/>
      <c r="W155" s="61"/>
      <c r="X155" s="61"/>
      <c r="Y155" s="61"/>
      <c r="Z155" s="61"/>
      <c r="AA155" s="61"/>
      <c r="AB155" s="61"/>
      <c r="AC155" s="61"/>
      <c r="AD155" s="61"/>
      <c r="AE155" s="61"/>
    </row>
    <row r="156" spans="1:31" s="84" customFormat="1">
      <c r="A156" s="112"/>
      <c r="B156" s="82"/>
      <c r="C156" s="61"/>
      <c r="D156" s="61"/>
      <c r="E156" s="61"/>
      <c r="F156" s="61"/>
      <c r="G156" s="61"/>
      <c r="H156" s="61"/>
      <c r="I156" s="61"/>
      <c r="J156" s="61"/>
      <c r="K156" s="61"/>
      <c r="L156" s="61"/>
      <c r="M156" s="61"/>
      <c r="N156" s="61"/>
      <c r="O156" s="61"/>
      <c r="P156" s="61"/>
      <c r="Q156" s="61"/>
      <c r="R156" s="61"/>
      <c r="T156" s="61"/>
      <c r="U156" s="61"/>
      <c r="V156" s="61"/>
      <c r="W156" s="61"/>
      <c r="X156" s="61"/>
      <c r="Y156" s="61"/>
      <c r="Z156" s="61"/>
      <c r="AA156" s="61"/>
      <c r="AB156" s="61"/>
      <c r="AC156" s="61"/>
      <c r="AD156" s="61"/>
      <c r="AE156" s="61"/>
    </row>
    <row r="157" spans="1:31" s="84" customFormat="1">
      <c r="A157" s="112"/>
      <c r="B157" s="82"/>
      <c r="C157" s="61"/>
      <c r="D157" s="61"/>
      <c r="E157" s="61"/>
      <c r="F157" s="61"/>
      <c r="G157" s="61"/>
      <c r="H157" s="61"/>
      <c r="I157" s="61"/>
      <c r="J157" s="61"/>
      <c r="K157" s="61"/>
      <c r="L157" s="61"/>
      <c r="M157" s="61"/>
      <c r="N157" s="61"/>
      <c r="O157" s="61"/>
      <c r="P157" s="61"/>
      <c r="Q157" s="61"/>
      <c r="R157" s="61"/>
      <c r="T157" s="61"/>
      <c r="U157" s="61"/>
      <c r="V157" s="61"/>
      <c r="W157" s="61"/>
      <c r="X157" s="61"/>
      <c r="Y157" s="61"/>
      <c r="Z157" s="61"/>
      <c r="AA157" s="61"/>
      <c r="AB157" s="61"/>
      <c r="AC157" s="61"/>
      <c r="AD157" s="61"/>
      <c r="AE157" s="61"/>
    </row>
    <row r="158" spans="1:31" s="84" customFormat="1">
      <c r="A158" s="112"/>
      <c r="B158" s="82"/>
      <c r="C158" s="61"/>
      <c r="D158" s="61"/>
      <c r="E158" s="61"/>
      <c r="F158" s="61"/>
      <c r="G158" s="61"/>
      <c r="H158" s="61"/>
      <c r="I158" s="61"/>
      <c r="J158" s="61"/>
      <c r="K158" s="61"/>
      <c r="L158" s="61"/>
      <c r="M158" s="61"/>
      <c r="N158" s="61"/>
      <c r="O158" s="61"/>
      <c r="P158" s="61"/>
      <c r="Q158" s="61"/>
      <c r="R158" s="61"/>
      <c r="T158" s="61"/>
      <c r="U158" s="61"/>
      <c r="V158" s="61"/>
      <c r="W158" s="61"/>
      <c r="X158" s="61"/>
      <c r="Y158" s="61"/>
      <c r="Z158" s="61"/>
      <c r="AA158" s="61"/>
      <c r="AB158" s="61"/>
      <c r="AC158" s="61"/>
      <c r="AD158" s="61"/>
      <c r="AE158" s="61"/>
    </row>
    <row r="159" spans="1:31" s="84" customFormat="1">
      <c r="A159" s="112"/>
      <c r="B159" s="82"/>
      <c r="C159" s="61"/>
      <c r="D159" s="61"/>
      <c r="E159" s="61"/>
      <c r="F159" s="61"/>
      <c r="G159" s="61"/>
      <c r="H159" s="61"/>
      <c r="I159" s="61"/>
      <c r="J159" s="61"/>
      <c r="K159" s="61"/>
      <c r="L159" s="61"/>
      <c r="M159" s="61"/>
      <c r="N159" s="61"/>
      <c r="O159" s="61"/>
      <c r="P159" s="61"/>
      <c r="Q159" s="61"/>
      <c r="R159" s="61"/>
      <c r="T159" s="61"/>
      <c r="U159" s="61"/>
      <c r="V159" s="61"/>
      <c r="W159" s="61"/>
      <c r="X159" s="61"/>
      <c r="Y159" s="61"/>
      <c r="Z159" s="61"/>
      <c r="AA159" s="61"/>
      <c r="AB159" s="61"/>
      <c r="AC159" s="61"/>
      <c r="AD159" s="61"/>
      <c r="AE159" s="61"/>
    </row>
    <row r="160" spans="1:31" s="84" customFormat="1">
      <c r="A160" s="112"/>
      <c r="B160" s="82"/>
      <c r="C160" s="61"/>
      <c r="D160" s="61"/>
      <c r="E160" s="61"/>
      <c r="F160" s="61"/>
      <c r="G160" s="61"/>
      <c r="H160" s="61"/>
      <c r="I160" s="61"/>
      <c r="J160" s="61"/>
      <c r="K160" s="61"/>
      <c r="L160" s="61"/>
      <c r="M160" s="61"/>
      <c r="N160" s="61"/>
      <c r="O160" s="61"/>
      <c r="P160" s="61"/>
      <c r="Q160" s="61"/>
      <c r="R160" s="61"/>
      <c r="T160" s="61"/>
      <c r="U160" s="61"/>
      <c r="V160" s="61"/>
      <c r="W160" s="61"/>
      <c r="X160" s="61"/>
      <c r="Y160" s="61"/>
      <c r="Z160" s="61"/>
      <c r="AA160" s="61"/>
      <c r="AB160" s="61"/>
      <c r="AC160" s="61"/>
      <c r="AD160" s="61"/>
      <c r="AE160" s="61"/>
    </row>
    <row r="161" spans="1:31" s="84" customFormat="1">
      <c r="A161" s="112"/>
      <c r="B161" s="82"/>
      <c r="C161" s="61"/>
      <c r="D161" s="61"/>
      <c r="E161" s="61"/>
      <c r="F161" s="61"/>
      <c r="G161" s="61"/>
      <c r="H161" s="61"/>
      <c r="I161" s="61"/>
      <c r="J161" s="61"/>
      <c r="K161" s="61"/>
      <c r="L161" s="61"/>
      <c r="M161" s="61"/>
      <c r="N161" s="61"/>
      <c r="O161" s="61"/>
      <c r="P161" s="61"/>
      <c r="Q161" s="61"/>
      <c r="R161" s="61"/>
      <c r="T161" s="61"/>
      <c r="U161" s="61"/>
      <c r="V161" s="61"/>
      <c r="W161" s="61"/>
      <c r="X161" s="61"/>
      <c r="Y161" s="61"/>
      <c r="Z161" s="61"/>
      <c r="AA161" s="61"/>
      <c r="AB161" s="61"/>
      <c r="AC161" s="61"/>
      <c r="AD161" s="61"/>
      <c r="AE161" s="61"/>
    </row>
    <row r="162" spans="1:31" s="84" customFormat="1">
      <c r="A162" s="112"/>
      <c r="B162" s="82"/>
      <c r="C162" s="61"/>
      <c r="D162" s="61"/>
      <c r="E162" s="61"/>
      <c r="F162" s="61"/>
      <c r="G162" s="61"/>
      <c r="H162" s="61"/>
      <c r="I162" s="61"/>
      <c r="J162" s="61"/>
      <c r="K162" s="61"/>
      <c r="L162" s="61"/>
      <c r="M162" s="61"/>
      <c r="N162" s="61"/>
      <c r="O162" s="61"/>
      <c r="P162" s="61"/>
      <c r="Q162" s="61"/>
      <c r="R162" s="61"/>
      <c r="T162" s="61"/>
      <c r="U162" s="61"/>
      <c r="V162" s="61"/>
      <c r="W162" s="61"/>
      <c r="X162" s="61"/>
      <c r="Y162" s="61"/>
      <c r="Z162" s="61"/>
      <c r="AA162" s="61"/>
      <c r="AB162" s="61"/>
      <c r="AC162" s="61"/>
      <c r="AD162" s="61"/>
      <c r="AE162" s="61"/>
    </row>
    <row r="163" spans="1:31" s="84" customFormat="1">
      <c r="A163" s="112"/>
      <c r="B163" s="82"/>
      <c r="C163" s="61"/>
      <c r="D163" s="61"/>
      <c r="E163" s="61"/>
      <c r="F163" s="61"/>
      <c r="G163" s="61"/>
      <c r="H163" s="61"/>
      <c r="I163" s="61"/>
      <c r="J163" s="61"/>
      <c r="K163" s="61"/>
      <c r="L163" s="61"/>
      <c r="M163" s="61"/>
      <c r="N163" s="61"/>
      <c r="O163" s="61"/>
      <c r="P163" s="61"/>
      <c r="Q163" s="61"/>
      <c r="R163" s="61"/>
      <c r="T163" s="61"/>
      <c r="U163" s="61"/>
      <c r="V163" s="61"/>
      <c r="W163" s="61"/>
      <c r="X163" s="61"/>
      <c r="Y163" s="61"/>
      <c r="Z163" s="61"/>
      <c r="AA163" s="61"/>
      <c r="AB163" s="61"/>
      <c r="AC163" s="61"/>
      <c r="AD163" s="61"/>
      <c r="AE163" s="61"/>
    </row>
    <row r="164" spans="1:31" s="84" customFormat="1">
      <c r="A164" s="112"/>
      <c r="B164" s="82"/>
      <c r="C164" s="61"/>
      <c r="D164" s="61"/>
      <c r="E164" s="61"/>
      <c r="F164" s="61"/>
      <c r="G164" s="61"/>
      <c r="H164" s="61"/>
      <c r="I164" s="61"/>
      <c r="J164" s="61"/>
      <c r="K164" s="61"/>
      <c r="L164" s="61"/>
      <c r="M164" s="61"/>
      <c r="N164" s="61"/>
      <c r="O164" s="61"/>
      <c r="P164" s="61"/>
      <c r="Q164" s="61"/>
      <c r="R164" s="61"/>
      <c r="T164" s="61"/>
      <c r="U164" s="61"/>
      <c r="V164" s="61"/>
      <c r="W164" s="61"/>
      <c r="X164" s="61"/>
      <c r="Y164" s="61"/>
      <c r="Z164" s="61"/>
      <c r="AA164" s="61"/>
      <c r="AB164" s="61"/>
      <c r="AC164" s="61"/>
      <c r="AD164" s="61"/>
      <c r="AE164" s="61"/>
    </row>
    <row r="165" spans="1:31" s="84" customFormat="1">
      <c r="A165" s="112"/>
      <c r="B165" s="82"/>
      <c r="C165" s="61"/>
      <c r="D165" s="61"/>
      <c r="E165" s="61"/>
      <c r="F165" s="61"/>
      <c r="G165" s="61"/>
      <c r="H165" s="61"/>
      <c r="I165" s="61"/>
      <c r="J165" s="61"/>
      <c r="K165" s="61"/>
      <c r="L165" s="61"/>
      <c r="M165" s="61"/>
      <c r="N165" s="61"/>
      <c r="O165" s="61"/>
      <c r="P165" s="61"/>
      <c r="Q165" s="61"/>
      <c r="R165" s="61"/>
      <c r="T165" s="61"/>
      <c r="U165" s="61"/>
      <c r="V165" s="61"/>
      <c r="W165" s="61"/>
      <c r="X165" s="61"/>
      <c r="Y165" s="61"/>
      <c r="Z165" s="61"/>
      <c r="AA165" s="61"/>
      <c r="AB165" s="61"/>
      <c r="AC165" s="61"/>
      <c r="AD165" s="61"/>
      <c r="AE165" s="61"/>
    </row>
    <row r="166" spans="1:31" s="84" customFormat="1">
      <c r="A166" s="112"/>
      <c r="B166" s="82"/>
      <c r="C166" s="61"/>
      <c r="D166" s="61"/>
      <c r="E166" s="61"/>
      <c r="F166" s="61"/>
      <c r="G166" s="61"/>
      <c r="H166" s="61"/>
      <c r="I166" s="61"/>
      <c r="J166" s="61"/>
      <c r="K166" s="61"/>
      <c r="L166" s="61"/>
      <c r="M166" s="61"/>
      <c r="N166" s="61"/>
      <c r="O166" s="61"/>
      <c r="P166" s="61"/>
      <c r="Q166" s="61"/>
      <c r="R166" s="61"/>
      <c r="T166" s="61"/>
      <c r="U166" s="61"/>
      <c r="V166" s="61"/>
      <c r="W166" s="61"/>
      <c r="X166" s="61"/>
      <c r="Y166" s="61"/>
      <c r="Z166" s="61"/>
      <c r="AA166" s="61"/>
      <c r="AB166" s="61"/>
      <c r="AC166" s="61"/>
      <c r="AD166" s="61"/>
      <c r="AE166" s="61"/>
    </row>
    <row r="167" spans="1:31" s="84" customFormat="1">
      <c r="A167" s="112"/>
      <c r="B167" s="82"/>
      <c r="C167" s="61"/>
      <c r="D167" s="61"/>
      <c r="E167" s="61"/>
      <c r="F167" s="61"/>
      <c r="G167" s="61"/>
      <c r="H167" s="61"/>
      <c r="I167" s="61"/>
      <c r="J167" s="61"/>
      <c r="K167" s="61"/>
      <c r="L167" s="61"/>
      <c r="M167" s="61"/>
      <c r="N167" s="61"/>
      <c r="O167" s="61"/>
      <c r="P167" s="61"/>
      <c r="Q167" s="61"/>
      <c r="R167" s="61"/>
      <c r="T167" s="61"/>
      <c r="U167" s="61"/>
      <c r="V167" s="61"/>
      <c r="W167" s="61"/>
      <c r="X167" s="61"/>
      <c r="Y167" s="61"/>
      <c r="Z167" s="61"/>
      <c r="AA167" s="61"/>
      <c r="AB167" s="61"/>
      <c r="AC167" s="61"/>
      <c r="AD167" s="61"/>
      <c r="AE167" s="61"/>
    </row>
    <row r="168" spans="1:31" s="84" customFormat="1">
      <c r="A168" s="112"/>
      <c r="B168" s="82"/>
      <c r="C168" s="61"/>
      <c r="D168" s="61"/>
      <c r="E168" s="61"/>
      <c r="F168" s="61"/>
      <c r="G168" s="61"/>
      <c r="H168" s="61"/>
      <c r="I168" s="61"/>
      <c r="J168" s="61"/>
      <c r="K168" s="61"/>
      <c r="L168" s="61"/>
      <c r="M168" s="61"/>
      <c r="N168" s="61"/>
      <c r="O168" s="61"/>
      <c r="P168" s="61"/>
      <c r="Q168" s="61"/>
      <c r="R168" s="61"/>
      <c r="T168" s="61"/>
      <c r="U168" s="61"/>
      <c r="V168" s="61"/>
      <c r="W168" s="61"/>
      <c r="X168" s="61"/>
      <c r="Y168" s="61"/>
      <c r="Z168" s="61"/>
      <c r="AA168" s="61"/>
      <c r="AB168" s="61"/>
      <c r="AC168" s="61"/>
      <c r="AD168" s="61"/>
      <c r="AE168" s="61"/>
    </row>
    <row r="169" spans="1:31" s="84" customFormat="1">
      <c r="A169" s="112"/>
      <c r="B169" s="82"/>
      <c r="C169" s="61"/>
      <c r="D169" s="61"/>
      <c r="E169" s="61"/>
      <c r="F169" s="61"/>
      <c r="G169" s="61"/>
      <c r="H169" s="61"/>
      <c r="I169" s="61"/>
      <c r="J169" s="61"/>
      <c r="K169" s="61"/>
      <c r="L169" s="61"/>
      <c r="M169" s="61"/>
      <c r="N169" s="61"/>
      <c r="O169" s="61"/>
      <c r="P169" s="61"/>
      <c r="Q169" s="61"/>
      <c r="R169" s="61"/>
      <c r="T169" s="61"/>
      <c r="U169" s="61"/>
      <c r="V169" s="61"/>
      <c r="W169" s="61"/>
      <c r="X169" s="61"/>
      <c r="Y169" s="61"/>
      <c r="Z169" s="61"/>
      <c r="AA169" s="61"/>
      <c r="AB169" s="61"/>
      <c r="AC169" s="61"/>
      <c r="AD169" s="61"/>
      <c r="AE169" s="61"/>
    </row>
    <row r="170" spans="1:31" s="84" customFormat="1">
      <c r="A170" s="112"/>
      <c r="B170" s="82"/>
      <c r="C170" s="61"/>
      <c r="D170" s="61"/>
      <c r="E170" s="61"/>
      <c r="F170" s="61"/>
      <c r="G170" s="61"/>
      <c r="H170" s="61"/>
      <c r="I170" s="61"/>
      <c r="J170" s="61"/>
      <c r="K170" s="61"/>
      <c r="L170" s="61"/>
      <c r="M170" s="61"/>
      <c r="N170" s="61"/>
      <c r="O170" s="61"/>
      <c r="P170" s="61"/>
      <c r="Q170" s="61"/>
      <c r="R170" s="61"/>
      <c r="T170" s="61"/>
      <c r="U170" s="61"/>
      <c r="V170" s="61"/>
      <c r="W170" s="61"/>
      <c r="X170" s="61"/>
      <c r="Y170" s="61"/>
      <c r="Z170" s="61"/>
      <c r="AA170" s="61"/>
      <c r="AB170" s="61"/>
      <c r="AC170" s="61"/>
      <c r="AD170" s="61"/>
      <c r="AE170" s="61"/>
    </row>
    <row r="171" spans="1:31" s="84" customFormat="1">
      <c r="A171" s="112"/>
      <c r="B171" s="82"/>
      <c r="C171" s="61"/>
      <c r="D171" s="61"/>
      <c r="E171" s="61"/>
      <c r="F171" s="61"/>
      <c r="G171" s="61"/>
      <c r="H171" s="61"/>
      <c r="I171" s="61"/>
      <c r="J171" s="61"/>
      <c r="K171" s="61"/>
      <c r="L171" s="61"/>
      <c r="M171" s="61"/>
      <c r="N171" s="61"/>
      <c r="O171" s="61"/>
      <c r="P171" s="61"/>
      <c r="Q171" s="61"/>
      <c r="R171" s="61"/>
      <c r="T171" s="61"/>
      <c r="U171" s="61"/>
      <c r="V171" s="61"/>
      <c r="W171" s="61"/>
      <c r="X171" s="61"/>
      <c r="Y171" s="61"/>
      <c r="Z171" s="61"/>
      <c r="AA171" s="61"/>
      <c r="AB171" s="61"/>
      <c r="AC171" s="61"/>
      <c r="AD171" s="61"/>
      <c r="AE171" s="61"/>
    </row>
    <row r="172" spans="1:31" s="84" customFormat="1">
      <c r="A172" s="112"/>
      <c r="B172" s="82"/>
      <c r="C172" s="61"/>
      <c r="D172" s="61"/>
      <c r="E172" s="61"/>
      <c r="F172" s="61"/>
      <c r="G172" s="61"/>
      <c r="H172" s="61"/>
      <c r="I172" s="61"/>
      <c r="J172" s="61"/>
      <c r="K172" s="61"/>
      <c r="L172" s="61"/>
      <c r="M172" s="61"/>
      <c r="N172" s="61"/>
      <c r="O172" s="61"/>
      <c r="P172" s="61"/>
      <c r="Q172" s="61"/>
      <c r="R172" s="61"/>
      <c r="T172" s="61"/>
      <c r="U172" s="61"/>
      <c r="V172" s="61"/>
      <c r="W172" s="61"/>
      <c r="X172" s="61"/>
      <c r="Y172" s="61"/>
      <c r="Z172" s="61"/>
      <c r="AA172" s="61"/>
      <c r="AB172" s="61"/>
      <c r="AC172" s="61"/>
      <c r="AD172" s="61"/>
      <c r="AE172" s="61"/>
    </row>
    <row r="173" spans="1:31" s="84" customFormat="1">
      <c r="A173" s="112"/>
      <c r="B173" s="82"/>
      <c r="C173" s="61"/>
      <c r="D173" s="61"/>
      <c r="E173" s="61"/>
      <c r="F173" s="61"/>
      <c r="G173" s="61"/>
      <c r="H173" s="61"/>
      <c r="I173" s="61"/>
      <c r="J173" s="61"/>
      <c r="K173" s="61"/>
      <c r="L173" s="61"/>
      <c r="M173" s="61"/>
      <c r="N173" s="61"/>
      <c r="O173" s="61"/>
      <c r="P173" s="61"/>
      <c r="Q173" s="61"/>
      <c r="R173" s="61"/>
      <c r="T173" s="61"/>
      <c r="U173" s="61"/>
      <c r="V173" s="61"/>
      <c r="W173" s="61"/>
      <c r="X173" s="61"/>
      <c r="Y173" s="61"/>
      <c r="Z173" s="61"/>
      <c r="AA173" s="61"/>
      <c r="AB173" s="61"/>
      <c r="AC173" s="61"/>
      <c r="AD173" s="61"/>
      <c r="AE173" s="61"/>
    </row>
    <row r="174" spans="1:31" s="84" customFormat="1">
      <c r="A174" s="112"/>
      <c r="B174" s="82"/>
      <c r="C174" s="61"/>
      <c r="D174" s="61"/>
      <c r="E174" s="61"/>
      <c r="F174" s="61"/>
      <c r="G174" s="61"/>
      <c r="H174" s="61"/>
      <c r="I174" s="61"/>
      <c r="J174" s="61"/>
      <c r="K174" s="61"/>
      <c r="L174" s="61"/>
      <c r="M174" s="61"/>
      <c r="N174" s="61"/>
      <c r="O174" s="61"/>
      <c r="P174" s="61"/>
      <c r="Q174" s="61"/>
      <c r="R174" s="61"/>
      <c r="T174" s="61"/>
      <c r="U174" s="61"/>
      <c r="V174" s="61"/>
      <c r="W174" s="61"/>
      <c r="X174" s="61"/>
      <c r="Y174" s="61"/>
      <c r="Z174" s="61"/>
      <c r="AA174" s="61"/>
      <c r="AB174" s="61"/>
      <c r="AC174" s="61"/>
      <c r="AD174" s="61"/>
      <c r="AE174" s="61"/>
    </row>
    <row r="175" spans="1:31" s="84" customFormat="1">
      <c r="A175" s="112"/>
      <c r="B175" s="82"/>
      <c r="C175" s="61"/>
      <c r="D175" s="61"/>
      <c r="E175" s="61"/>
      <c r="F175" s="61"/>
      <c r="G175" s="61"/>
      <c r="H175" s="61"/>
      <c r="I175" s="61"/>
      <c r="J175" s="61"/>
      <c r="K175" s="61"/>
      <c r="L175" s="61"/>
      <c r="M175" s="61"/>
      <c r="N175" s="61"/>
      <c r="O175" s="61"/>
      <c r="P175" s="61"/>
      <c r="Q175" s="61"/>
      <c r="R175" s="61"/>
      <c r="T175" s="61"/>
      <c r="U175" s="61"/>
      <c r="V175" s="61"/>
      <c r="W175" s="61"/>
      <c r="X175" s="61"/>
      <c r="Y175" s="61"/>
      <c r="Z175" s="61"/>
      <c r="AA175" s="61"/>
      <c r="AB175" s="61"/>
      <c r="AC175" s="61"/>
      <c r="AD175" s="61"/>
      <c r="AE175" s="61"/>
    </row>
    <row r="176" spans="1:31" s="84" customFormat="1">
      <c r="A176" s="112"/>
      <c r="B176" s="82"/>
      <c r="C176" s="61"/>
      <c r="D176" s="61"/>
      <c r="E176" s="61"/>
      <c r="F176" s="61"/>
      <c r="G176" s="61"/>
      <c r="H176" s="61"/>
      <c r="I176" s="61"/>
      <c r="J176" s="61"/>
      <c r="K176" s="61"/>
      <c r="L176" s="61"/>
      <c r="M176" s="61"/>
      <c r="N176" s="61"/>
      <c r="O176" s="61"/>
      <c r="P176" s="61"/>
      <c r="Q176" s="61"/>
      <c r="R176" s="61"/>
      <c r="T176" s="61"/>
      <c r="U176" s="61"/>
      <c r="V176" s="61"/>
      <c r="W176" s="61"/>
      <c r="X176" s="61"/>
      <c r="Y176" s="61"/>
      <c r="Z176" s="61"/>
      <c r="AA176" s="61"/>
      <c r="AB176" s="61"/>
      <c r="AC176" s="61"/>
      <c r="AD176" s="61"/>
      <c r="AE176" s="61"/>
    </row>
    <row r="177" spans="1:31" s="84" customFormat="1">
      <c r="A177" s="112"/>
      <c r="B177" s="82"/>
      <c r="C177" s="61"/>
      <c r="D177" s="61"/>
      <c r="E177" s="61"/>
      <c r="F177" s="61"/>
      <c r="G177" s="61"/>
      <c r="H177" s="61"/>
      <c r="I177" s="61"/>
      <c r="J177" s="61"/>
      <c r="K177" s="61"/>
      <c r="L177" s="61"/>
      <c r="M177" s="61"/>
      <c r="N177" s="61"/>
      <c r="O177" s="61"/>
      <c r="P177" s="61"/>
      <c r="Q177" s="61"/>
      <c r="R177" s="61"/>
      <c r="T177" s="61"/>
      <c r="U177" s="61"/>
      <c r="V177" s="61"/>
      <c r="W177" s="61"/>
      <c r="X177" s="61"/>
      <c r="Y177" s="61"/>
      <c r="Z177" s="61"/>
      <c r="AA177" s="61"/>
      <c r="AB177" s="61"/>
      <c r="AC177" s="61"/>
      <c r="AD177" s="61"/>
      <c r="AE177" s="61"/>
    </row>
    <row r="178" spans="1:31" s="84" customFormat="1">
      <c r="A178" s="112"/>
      <c r="B178" s="82"/>
      <c r="C178" s="61"/>
      <c r="D178" s="61"/>
      <c r="E178" s="61"/>
      <c r="F178" s="61"/>
      <c r="G178" s="61"/>
      <c r="H178" s="61"/>
      <c r="I178" s="61"/>
      <c r="J178" s="61"/>
      <c r="K178" s="61"/>
      <c r="L178" s="61"/>
      <c r="M178" s="61"/>
      <c r="N178" s="61"/>
      <c r="O178" s="61"/>
      <c r="P178" s="61"/>
      <c r="Q178" s="61"/>
      <c r="R178" s="61"/>
      <c r="T178" s="61"/>
      <c r="U178" s="61"/>
      <c r="V178" s="61"/>
      <c r="W178" s="61"/>
      <c r="X178" s="61"/>
      <c r="Y178" s="61"/>
      <c r="Z178" s="61"/>
      <c r="AA178" s="61"/>
      <c r="AB178" s="61"/>
      <c r="AC178" s="61"/>
      <c r="AD178" s="61"/>
      <c r="AE178" s="61"/>
    </row>
    <row r="179" spans="1:31" s="84" customFormat="1">
      <c r="A179" s="112"/>
      <c r="B179" s="82"/>
      <c r="C179" s="61"/>
      <c r="D179" s="61"/>
      <c r="E179" s="61"/>
      <c r="F179" s="61"/>
      <c r="G179" s="61"/>
      <c r="H179" s="61"/>
      <c r="I179" s="61"/>
      <c r="J179" s="61"/>
      <c r="K179" s="61"/>
      <c r="L179" s="61"/>
      <c r="M179" s="61"/>
      <c r="N179" s="61"/>
      <c r="O179" s="61"/>
      <c r="P179" s="61"/>
      <c r="Q179" s="61"/>
      <c r="R179" s="61"/>
      <c r="T179" s="61"/>
      <c r="U179" s="61"/>
      <c r="V179" s="61"/>
      <c r="W179" s="61"/>
      <c r="X179" s="61"/>
      <c r="Y179" s="61"/>
      <c r="Z179" s="61"/>
      <c r="AA179" s="61"/>
      <c r="AB179" s="61"/>
      <c r="AC179" s="61"/>
      <c r="AD179" s="61"/>
      <c r="AE179" s="61"/>
    </row>
    <row r="180" spans="1:31" s="84" customFormat="1">
      <c r="A180" s="112"/>
      <c r="B180" s="82"/>
      <c r="C180" s="61"/>
      <c r="D180" s="61"/>
      <c r="E180" s="61"/>
      <c r="F180" s="61"/>
      <c r="G180" s="61"/>
      <c r="H180" s="61"/>
      <c r="I180" s="61"/>
      <c r="J180" s="61"/>
      <c r="K180" s="61"/>
      <c r="L180" s="61"/>
      <c r="M180" s="61"/>
      <c r="N180" s="61"/>
      <c r="O180" s="61"/>
      <c r="P180" s="61"/>
      <c r="Q180" s="61"/>
      <c r="R180" s="61"/>
      <c r="T180" s="61"/>
      <c r="U180" s="61"/>
      <c r="V180" s="61"/>
      <c r="W180" s="61"/>
      <c r="X180" s="61"/>
      <c r="Y180" s="61"/>
      <c r="Z180" s="61"/>
      <c r="AA180" s="61"/>
      <c r="AB180" s="61"/>
      <c r="AC180" s="61"/>
      <c r="AD180" s="61"/>
      <c r="AE180" s="61"/>
    </row>
    <row r="181" spans="1:31" s="84" customFormat="1">
      <c r="A181" s="112"/>
      <c r="B181" s="82"/>
      <c r="C181" s="61"/>
      <c r="D181" s="61"/>
      <c r="E181" s="61"/>
      <c r="F181" s="61"/>
      <c r="G181" s="61"/>
      <c r="H181" s="61"/>
      <c r="I181" s="61"/>
      <c r="J181" s="61"/>
      <c r="K181" s="61"/>
      <c r="L181" s="61"/>
      <c r="M181" s="61"/>
      <c r="N181" s="61"/>
      <c r="O181" s="61"/>
      <c r="P181" s="61"/>
      <c r="Q181" s="61"/>
      <c r="R181" s="61"/>
      <c r="T181" s="61"/>
      <c r="U181" s="61"/>
      <c r="V181" s="61"/>
      <c r="W181" s="61"/>
      <c r="X181" s="61"/>
      <c r="Y181" s="61"/>
      <c r="Z181" s="61"/>
      <c r="AA181" s="61"/>
      <c r="AB181" s="61"/>
      <c r="AC181" s="61"/>
      <c r="AD181" s="61"/>
      <c r="AE181" s="61"/>
    </row>
    <row r="182" spans="1:31" s="84" customFormat="1">
      <c r="A182" s="112"/>
      <c r="B182" s="82"/>
      <c r="C182" s="61"/>
      <c r="D182" s="61"/>
      <c r="E182" s="61"/>
      <c r="F182" s="61"/>
      <c r="G182" s="61"/>
      <c r="H182" s="61"/>
      <c r="I182" s="61"/>
      <c r="J182" s="61"/>
      <c r="K182" s="61"/>
      <c r="L182" s="61"/>
      <c r="M182" s="61"/>
      <c r="N182" s="61"/>
      <c r="O182" s="61"/>
      <c r="P182" s="61"/>
      <c r="Q182" s="61"/>
      <c r="R182" s="61"/>
      <c r="T182" s="61"/>
      <c r="U182" s="61"/>
      <c r="V182" s="61"/>
      <c r="W182" s="61"/>
      <c r="X182" s="61"/>
      <c r="Y182" s="61"/>
      <c r="Z182" s="61"/>
      <c r="AA182" s="61"/>
      <c r="AB182" s="61"/>
      <c r="AC182" s="61"/>
      <c r="AD182" s="61"/>
      <c r="AE182" s="61"/>
    </row>
    <row r="183" spans="1:31" s="84" customFormat="1">
      <c r="A183" s="112"/>
      <c r="B183" s="82"/>
      <c r="C183" s="61"/>
      <c r="D183" s="61"/>
      <c r="E183" s="61"/>
      <c r="F183" s="61"/>
      <c r="G183" s="61"/>
      <c r="H183" s="61"/>
      <c r="I183" s="61"/>
      <c r="J183" s="61"/>
      <c r="K183" s="61"/>
      <c r="L183" s="61"/>
      <c r="M183" s="61"/>
      <c r="N183" s="61"/>
      <c r="O183" s="61"/>
      <c r="P183" s="61"/>
      <c r="Q183" s="61"/>
      <c r="R183" s="61"/>
      <c r="T183" s="61"/>
      <c r="U183" s="61"/>
      <c r="V183" s="61"/>
      <c r="W183" s="61"/>
      <c r="X183" s="61"/>
      <c r="Y183" s="61"/>
      <c r="Z183" s="61"/>
      <c r="AA183" s="61"/>
      <c r="AB183" s="61"/>
      <c r="AC183" s="61"/>
      <c r="AD183" s="61"/>
      <c r="AE183" s="61"/>
    </row>
    <row r="184" spans="1:31" s="84" customFormat="1">
      <c r="A184" s="112"/>
      <c r="B184" s="82"/>
      <c r="C184" s="61"/>
      <c r="D184" s="61"/>
      <c r="E184" s="61"/>
      <c r="F184" s="61"/>
      <c r="G184" s="61"/>
      <c r="H184" s="61"/>
      <c r="I184" s="61"/>
      <c r="J184" s="61"/>
      <c r="K184" s="61"/>
      <c r="L184" s="61"/>
      <c r="M184" s="61"/>
      <c r="N184" s="61"/>
      <c r="O184" s="61"/>
      <c r="P184" s="61"/>
      <c r="Q184" s="61"/>
      <c r="R184" s="61"/>
      <c r="T184" s="61"/>
      <c r="U184" s="61"/>
      <c r="V184" s="61"/>
      <c r="W184" s="61"/>
      <c r="X184" s="61"/>
      <c r="Y184" s="61"/>
      <c r="Z184" s="61"/>
      <c r="AA184" s="61"/>
      <c r="AB184" s="61"/>
      <c r="AC184" s="61"/>
      <c r="AD184" s="61"/>
      <c r="AE184" s="61"/>
    </row>
    <row r="185" spans="1:31" s="84" customFormat="1">
      <c r="A185" s="112"/>
      <c r="B185" s="82"/>
      <c r="C185" s="61"/>
      <c r="D185" s="61"/>
      <c r="E185" s="61"/>
      <c r="F185" s="61"/>
      <c r="G185" s="61"/>
      <c r="H185" s="61"/>
      <c r="I185" s="61"/>
      <c r="J185" s="61"/>
      <c r="K185" s="61"/>
      <c r="L185" s="61"/>
      <c r="M185" s="61"/>
      <c r="N185" s="61"/>
      <c r="O185" s="61"/>
      <c r="P185" s="61"/>
      <c r="Q185" s="61"/>
      <c r="R185" s="61"/>
      <c r="T185" s="61"/>
      <c r="U185" s="61"/>
      <c r="V185" s="61"/>
      <c r="W185" s="61"/>
      <c r="X185" s="61"/>
      <c r="Y185" s="61"/>
      <c r="Z185" s="61"/>
      <c r="AA185" s="61"/>
      <c r="AB185" s="61"/>
      <c r="AC185" s="61"/>
      <c r="AD185" s="61"/>
      <c r="AE185" s="61"/>
    </row>
    <row r="186" spans="1:31" s="84" customFormat="1">
      <c r="A186" s="112"/>
      <c r="B186" s="82"/>
      <c r="C186" s="61"/>
      <c r="D186" s="61"/>
      <c r="E186" s="61"/>
      <c r="F186" s="61"/>
      <c r="G186" s="61"/>
      <c r="H186" s="61"/>
      <c r="I186" s="61"/>
      <c r="J186" s="61"/>
      <c r="K186" s="61"/>
      <c r="L186" s="61"/>
      <c r="M186" s="61"/>
      <c r="N186" s="61"/>
      <c r="O186" s="61"/>
      <c r="P186" s="61"/>
      <c r="Q186" s="61"/>
      <c r="R186" s="61"/>
      <c r="T186" s="61"/>
      <c r="U186" s="61"/>
      <c r="V186" s="61"/>
      <c r="W186" s="61"/>
      <c r="X186" s="61"/>
      <c r="Y186" s="61"/>
      <c r="Z186" s="61"/>
      <c r="AA186" s="61"/>
      <c r="AB186" s="61"/>
      <c r="AC186" s="61"/>
      <c r="AD186" s="61"/>
      <c r="AE186" s="61"/>
    </row>
    <row r="187" spans="1:31" s="84" customFormat="1">
      <c r="A187" s="112"/>
      <c r="B187" s="82"/>
      <c r="C187" s="61"/>
      <c r="D187" s="61"/>
      <c r="E187" s="61"/>
      <c r="F187" s="61"/>
      <c r="G187" s="61"/>
      <c r="H187" s="61"/>
      <c r="I187" s="61"/>
      <c r="J187" s="61"/>
      <c r="K187" s="61"/>
      <c r="L187" s="61"/>
      <c r="M187" s="61"/>
      <c r="N187" s="61"/>
      <c r="O187" s="61"/>
      <c r="P187" s="61"/>
      <c r="Q187" s="61"/>
      <c r="R187" s="61"/>
      <c r="T187" s="61"/>
      <c r="U187" s="61"/>
      <c r="V187" s="61"/>
      <c r="W187" s="61"/>
      <c r="X187" s="61"/>
      <c r="Y187" s="61"/>
      <c r="Z187" s="61"/>
      <c r="AA187" s="61"/>
      <c r="AB187" s="61"/>
      <c r="AC187" s="61"/>
      <c r="AD187" s="61"/>
      <c r="AE187" s="61"/>
    </row>
    <row r="188" spans="1:31" s="84" customFormat="1">
      <c r="A188" s="112"/>
      <c r="B188" s="82"/>
      <c r="C188" s="61"/>
      <c r="D188" s="61"/>
      <c r="E188" s="61"/>
      <c r="F188" s="61"/>
      <c r="G188" s="61"/>
      <c r="H188" s="61"/>
      <c r="I188" s="61"/>
      <c r="J188" s="61"/>
      <c r="K188" s="61"/>
      <c r="L188" s="61"/>
      <c r="M188" s="61"/>
      <c r="N188" s="61"/>
      <c r="O188" s="61"/>
      <c r="P188" s="61"/>
      <c r="Q188" s="61"/>
      <c r="R188" s="61"/>
      <c r="T188" s="61"/>
      <c r="U188" s="61"/>
      <c r="V188" s="61"/>
      <c r="W188" s="61"/>
      <c r="X188" s="61"/>
      <c r="Y188" s="61"/>
      <c r="Z188" s="61"/>
      <c r="AA188" s="61"/>
      <c r="AB188" s="61"/>
      <c r="AC188" s="61"/>
      <c r="AD188" s="61"/>
      <c r="AE188" s="61"/>
    </row>
    <row r="189" spans="1:31" s="84" customFormat="1">
      <c r="A189" s="112"/>
      <c r="B189" s="82"/>
      <c r="C189" s="61"/>
      <c r="D189" s="61"/>
      <c r="E189" s="61"/>
      <c r="F189" s="61"/>
      <c r="G189" s="61"/>
      <c r="H189" s="61"/>
      <c r="I189" s="61"/>
      <c r="J189" s="61"/>
      <c r="K189" s="61"/>
      <c r="L189" s="61"/>
      <c r="M189" s="61"/>
      <c r="N189" s="61"/>
      <c r="O189" s="61"/>
      <c r="P189" s="61"/>
      <c r="Q189" s="61"/>
      <c r="R189" s="61"/>
      <c r="T189" s="61"/>
      <c r="U189" s="61"/>
      <c r="V189" s="61"/>
      <c r="W189" s="61"/>
      <c r="X189" s="61"/>
      <c r="Y189" s="61"/>
      <c r="Z189" s="61"/>
      <c r="AA189" s="61"/>
      <c r="AB189" s="61"/>
      <c r="AC189" s="61"/>
      <c r="AD189" s="61"/>
      <c r="AE189" s="61"/>
    </row>
    <row r="190" spans="1:31" s="84" customFormat="1">
      <c r="A190" s="112"/>
      <c r="B190" s="82"/>
      <c r="C190" s="61"/>
      <c r="D190" s="61"/>
      <c r="E190" s="61"/>
      <c r="F190" s="61"/>
      <c r="G190" s="61"/>
      <c r="H190" s="61"/>
      <c r="I190" s="61"/>
      <c r="J190" s="61"/>
      <c r="K190" s="61"/>
      <c r="L190" s="61"/>
      <c r="M190" s="61"/>
      <c r="N190" s="61"/>
      <c r="O190" s="61"/>
      <c r="P190" s="61"/>
      <c r="Q190" s="61"/>
      <c r="R190" s="61"/>
      <c r="T190" s="61"/>
      <c r="U190" s="61"/>
      <c r="V190" s="61"/>
      <c r="W190" s="61"/>
      <c r="X190" s="61"/>
      <c r="Y190" s="61"/>
      <c r="Z190" s="61"/>
      <c r="AA190" s="61"/>
      <c r="AB190" s="61"/>
      <c r="AC190" s="61"/>
      <c r="AD190" s="61"/>
      <c r="AE190" s="61"/>
    </row>
    <row r="191" spans="1:31" s="84" customFormat="1">
      <c r="A191" s="112"/>
      <c r="B191" s="82"/>
      <c r="C191" s="61"/>
      <c r="D191" s="61"/>
      <c r="E191" s="61"/>
      <c r="F191" s="61"/>
      <c r="G191" s="61"/>
      <c r="H191" s="61"/>
      <c r="I191" s="61"/>
      <c r="J191" s="61"/>
      <c r="K191" s="61"/>
      <c r="L191" s="61"/>
      <c r="M191" s="61"/>
      <c r="N191" s="61"/>
      <c r="O191" s="61"/>
      <c r="P191" s="61"/>
      <c r="Q191" s="61"/>
      <c r="R191" s="61"/>
      <c r="T191" s="61"/>
      <c r="U191" s="61"/>
      <c r="V191" s="61"/>
      <c r="W191" s="61"/>
      <c r="X191" s="61"/>
      <c r="Y191" s="61"/>
      <c r="Z191" s="61"/>
      <c r="AA191" s="61"/>
      <c r="AB191" s="61"/>
      <c r="AC191" s="61"/>
      <c r="AD191" s="61"/>
      <c r="AE191" s="61"/>
    </row>
    <row r="192" spans="1:31" s="84" customFormat="1">
      <c r="A192" s="112"/>
      <c r="B192" s="82"/>
      <c r="C192" s="61"/>
      <c r="D192" s="61"/>
      <c r="E192" s="61"/>
      <c r="F192" s="61"/>
      <c r="G192" s="61"/>
      <c r="H192" s="61"/>
      <c r="I192" s="61"/>
      <c r="J192" s="61"/>
      <c r="K192" s="61"/>
      <c r="L192" s="61"/>
      <c r="M192" s="61"/>
      <c r="N192" s="61"/>
      <c r="O192" s="61"/>
      <c r="P192" s="61"/>
      <c r="Q192" s="61"/>
      <c r="R192" s="61"/>
      <c r="T192" s="61"/>
      <c r="U192" s="61"/>
      <c r="V192" s="61"/>
      <c r="W192" s="61"/>
      <c r="X192" s="61"/>
      <c r="Y192" s="61"/>
      <c r="Z192" s="61"/>
      <c r="AA192" s="61"/>
      <c r="AB192" s="61"/>
      <c r="AC192" s="61"/>
      <c r="AD192" s="61"/>
      <c r="AE192" s="61"/>
    </row>
    <row r="193" spans="1:31" s="84" customFormat="1">
      <c r="A193" s="112"/>
      <c r="B193" s="82"/>
      <c r="C193" s="61"/>
      <c r="D193" s="61"/>
      <c r="E193" s="61"/>
      <c r="F193" s="61"/>
      <c r="G193" s="61"/>
      <c r="H193" s="61"/>
      <c r="I193" s="61"/>
      <c r="J193" s="61"/>
      <c r="K193" s="61"/>
      <c r="L193" s="61"/>
      <c r="M193" s="61"/>
      <c r="N193" s="61"/>
      <c r="O193" s="61"/>
      <c r="P193" s="61"/>
      <c r="Q193" s="61"/>
      <c r="R193" s="61"/>
      <c r="T193" s="61"/>
      <c r="U193" s="61"/>
      <c r="V193" s="61"/>
      <c r="W193" s="61"/>
      <c r="X193" s="61"/>
      <c r="Y193" s="61"/>
      <c r="Z193" s="61"/>
      <c r="AA193" s="61"/>
      <c r="AB193" s="61"/>
      <c r="AC193" s="61"/>
      <c r="AD193" s="61"/>
      <c r="AE193" s="61"/>
    </row>
    <row r="194" spans="1:31" s="84" customFormat="1">
      <c r="A194" s="112"/>
      <c r="B194" s="82"/>
      <c r="C194" s="61"/>
      <c r="D194" s="61"/>
      <c r="E194" s="61"/>
      <c r="F194" s="61"/>
      <c r="G194" s="61"/>
      <c r="H194" s="61"/>
      <c r="I194" s="61"/>
      <c r="J194" s="61"/>
      <c r="K194" s="61"/>
      <c r="L194" s="61"/>
      <c r="M194" s="61"/>
      <c r="N194" s="61"/>
      <c r="O194" s="61"/>
      <c r="P194" s="61"/>
      <c r="Q194" s="61"/>
      <c r="R194" s="61"/>
      <c r="T194" s="61"/>
      <c r="U194" s="61"/>
      <c r="V194" s="61"/>
      <c r="W194" s="61"/>
      <c r="X194" s="61"/>
      <c r="Y194" s="61"/>
      <c r="Z194" s="61"/>
      <c r="AA194" s="61"/>
      <c r="AB194" s="61"/>
      <c r="AC194" s="61"/>
      <c r="AD194" s="61"/>
      <c r="AE194" s="61"/>
    </row>
    <row r="195" spans="1:31" s="84" customFormat="1">
      <c r="A195" s="112"/>
      <c r="B195" s="82"/>
      <c r="C195" s="61"/>
      <c r="D195" s="61"/>
      <c r="E195" s="61"/>
      <c r="F195" s="61"/>
      <c r="G195" s="61"/>
      <c r="H195" s="61"/>
      <c r="I195" s="61"/>
      <c r="J195" s="61"/>
      <c r="K195" s="61"/>
      <c r="L195" s="61"/>
      <c r="M195" s="61"/>
      <c r="N195" s="61"/>
      <c r="O195" s="61"/>
      <c r="P195" s="61"/>
      <c r="Q195" s="61"/>
      <c r="R195" s="61"/>
      <c r="T195" s="61"/>
      <c r="U195" s="61"/>
      <c r="V195" s="61"/>
      <c r="W195" s="61"/>
      <c r="X195" s="61"/>
      <c r="Y195" s="61"/>
      <c r="Z195" s="61"/>
      <c r="AA195" s="61"/>
      <c r="AB195" s="61"/>
      <c r="AC195" s="61"/>
      <c r="AD195" s="61"/>
      <c r="AE195" s="61"/>
    </row>
    <row r="196" spans="1:31" s="84" customFormat="1">
      <c r="A196" s="112"/>
      <c r="B196" s="82"/>
      <c r="C196" s="61"/>
      <c r="D196" s="61"/>
      <c r="E196" s="61"/>
      <c r="F196" s="61"/>
      <c r="G196" s="61"/>
      <c r="H196" s="61"/>
      <c r="I196" s="61"/>
      <c r="J196" s="61"/>
      <c r="K196" s="61"/>
      <c r="L196" s="61"/>
      <c r="M196" s="61"/>
      <c r="N196" s="61"/>
      <c r="O196" s="61"/>
      <c r="P196" s="61"/>
      <c r="Q196" s="61"/>
      <c r="R196" s="61"/>
      <c r="T196" s="61"/>
      <c r="U196" s="61"/>
      <c r="V196" s="61"/>
      <c r="W196" s="61"/>
      <c r="X196" s="61"/>
      <c r="Y196" s="61"/>
      <c r="Z196" s="61"/>
      <c r="AA196" s="61"/>
      <c r="AB196" s="61"/>
      <c r="AC196" s="61"/>
      <c r="AD196" s="61"/>
      <c r="AE196" s="61"/>
    </row>
    <row r="197" spans="1:31" s="84" customFormat="1">
      <c r="A197" s="112"/>
      <c r="B197" s="82"/>
      <c r="C197" s="61"/>
      <c r="D197" s="61"/>
      <c r="E197" s="61"/>
      <c r="F197" s="61"/>
      <c r="G197" s="61"/>
      <c r="H197" s="61"/>
      <c r="I197" s="61"/>
      <c r="J197" s="61"/>
      <c r="K197" s="61"/>
      <c r="L197" s="61"/>
      <c r="M197" s="61"/>
      <c r="N197" s="61"/>
      <c r="O197" s="61"/>
      <c r="P197" s="61"/>
      <c r="Q197" s="61"/>
      <c r="R197" s="61"/>
      <c r="T197" s="61"/>
      <c r="U197" s="61"/>
      <c r="V197" s="61"/>
      <c r="W197" s="61"/>
      <c r="X197" s="61"/>
      <c r="Y197" s="61"/>
      <c r="Z197" s="61"/>
      <c r="AA197" s="61"/>
      <c r="AB197" s="61"/>
      <c r="AC197" s="61"/>
      <c r="AD197" s="61"/>
      <c r="AE197" s="61"/>
    </row>
    <row r="198" spans="1:31" s="84" customFormat="1">
      <c r="A198" s="112"/>
      <c r="B198" s="82"/>
      <c r="C198" s="61"/>
      <c r="D198" s="61"/>
      <c r="E198" s="61"/>
      <c r="F198" s="61"/>
      <c r="G198" s="61"/>
      <c r="H198" s="61"/>
      <c r="I198" s="61"/>
      <c r="J198" s="61"/>
      <c r="K198" s="61"/>
      <c r="L198" s="61"/>
      <c r="M198" s="61"/>
      <c r="N198" s="61"/>
      <c r="O198" s="61"/>
      <c r="P198" s="61"/>
      <c r="Q198" s="61"/>
      <c r="R198" s="61"/>
      <c r="T198" s="61"/>
      <c r="U198" s="61"/>
      <c r="V198" s="61"/>
      <c r="W198" s="61"/>
      <c r="X198" s="61"/>
      <c r="Y198" s="61"/>
      <c r="Z198" s="61"/>
      <c r="AA198" s="61"/>
      <c r="AB198" s="61"/>
      <c r="AC198" s="61"/>
      <c r="AD198" s="61"/>
      <c r="AE198" s="61"/>
    </row>
    <row r="199" spans="1:31" s="84" customFormat="1">
      <c r="A199" s="112"/>
      <c r="B199" s="82"/>
      <c r="C199" s="61"/>
      <c r="D199" s="61"/>
      <c r="E199" s="61"/>
      <c r="F199" s="61"/>
      <c r="G199" s="61"/>
      <c r="H199" s="61"/>
      <c r="I199" s="61"/>
      <c r="J199" s="61"/>
      <c r="K199" s="61"/>
      <c r="L199" s="61"/>
      <c r="M199" s="61"/>
      <c r="N199" s="61"/>
      <c r="O199" s="61"/>
      <c r="P199" s="61"/>
      <c r="Q199" s="61"/>
      <c r="R199" s="61"/>
      <c r="T199" s="61"/>
      <c r="U199" s="61"/>
      <c r="V199" s="61"/>
      <c r="W199" s="61"/>
      <c r="X199" s="61"/>
      <c r="Y199" s="61"/>
      <c r="Z199" s="61"/>
      <c r="AA199" s="61"/>
      <c r="AB199" s="61"/>
      <c r="AC199" s="61"/>
      <c r="AD199" s="61"/>
      <c r="AE199" s="61"/>
    </row>
    <row r="200" spans="1:31" s="84" customFormat="1">
      <c r="A200" s="112"/>
      <c r="B200" s="82"/>
      <c r="C200" s="61"/>
      <c r="D200" s="61"/>
      <c r="E200" s="61"/>
      <c r="F200" s="61"/>
      <c r="G200" s="61"/>
      <c r="H200" s="61"/>
      <c r="I200" s="61"/>
      <c r="J200" s="61"/>
      <c r="K200" s="61"/>
      <c r="L200" s="61"/>
      <c r="M200" s="61"/>
      <c r="N200" s="61"/>
      <c r="O200" s="61"/>
      <c r="P200" s="61"/>
      <c r="Q200" s="61"/>
      <c r="R200" s="61"/>
      <c r="T200" s="61"/>
      <c r="U200" s="61"/>
      <c r="V200" s="61"/>
      <c r="W200" s="61"/>
      <c r="X200" s="61"/>
      <c r="Y200" s="61"/>
      <c r="Z200" s="61"/>
      <c r="AA200" s="61"/>
      <c r="AB200" s="61"/>
      <c r="AC200" s="61"/>
      <c r="AD200" s="61"/>
      <c r="AE200" s="61"/>
    </row>
    <row r="201" spans="1:31" s="84" customFormat="1">
      <c r="A201" s="112"/>
      <c r="B201" s="82"/>
      <c r="C201" s="61"/>
      <c r="D201" s="61"/>
      <c r="E201" s="61"/>
      <c r="F201" s="61"/>
      <c r="G201" s="61"/>
      <c r="H201" s="61"/>
      <c r="I201" s="61"/>
      <c r="J201" s="61"/>
      <c r="K201" s="61"/>
      <c r="L201" s="61"/>
      <c r="M201" s="61"/>
      <c r="N201" s="61"/>
      <c r="O201" s="61"/>
      <c r="P201" s="61"/>
      <c r="Q201" s="61"/>
      <c r="R201" s="61"/>
      <c r="T201" s="61"/>
      <c r="U201" s="61"/>
      <c r="V201" s="61"/>
      <c r="W201" s="61"/>
      <c r="X201" s="61"/>
      <c r="Y201" s="61"/>
      <c r="Z201" s="61"/>
      <c r="AA201" s="61"/>
      <c r="AB201" s="61"/>
      <c r="AC201" s="61"/>
      <c r="AD201" s="61"/>
      <c r="AE201" s="61"/>
    </row>
    <row r="202" spans="1:31" s="84" customFormat="1">
      <c r="A202" s="112"/>
      <c r="B202" s="82"/>
      <c r="C202" s="61"/>
      <c r="D202" s="61"/>
      <c r="E202" s="61"/>
      <c r="F202" s="61"/>
      <c r="G202" s="61"/>
      <c r="H202" s="61"/>
      <c r="I202" s="61"/>
      <c r="J202" s="61"/>
      <c r="K202" s="61"/>
      <c r="L202" s="61"/>
      <c r="M202" s="61"/>
      <c r="N202" s="61"/>
      <c r="O202" s="61"/>
      <c r="P202" s="61"/>
      <c r="Q202" s="61"/>
      <c r="R202" s="61"/>
      <c r="T202" s="61"/>
      <c r="U202" s="61"/>
      <c r="V202" s="61"/>
      <c r="W202" s="61"/>
      <c r="X202" s="61"/>
      <c r="Y202" s="61"/>
      <c r="Z202" s="61"/>
      <c r="AA202" s="61"/>
      <c r="AB202" s="61"/>
      <c r="AC202" s="61"/>
      <c r="AD202" s="61"/>
      <c r="AE202" s="61"/>
    </row>
    <row r="203" spans="1:31" s="84" customFormat="1">
      <c r="A203" s="112"/>
      <c r="B203" s="82"/>
      <c r="C203" s="61"/>
      <c r="D203" s="61"/>
      <c r="E203" s="61"/>
      <c r="F203" s="61"/>
      <c r="G203" s="61"/>
      <c r="H203" s="61"/>
      <c r="I203" s="61"/>
      <c r="J203" s="61"/>
      <c r="K203" s="61"/>
      <c r="L203" s="61"/>
      <c r="M203" s="61"/>
      <c r="N203" s="61"/>
      <c r="O203" s="61"/>
      <c r="P203" s="61"/>
      <c r="Q203" s="61"/>
      <c r="R203" s="61"/>
      <c r="T203" s="61"/>
      <c r="U203" s="61"/>
      <c r="V203" s="61"/>
      <c r="W203" s="61"/>
      <c r="X203" s="61"/>
      <c r="Y203" s="61"/>
      <c r="Z203" s="61"/>
      <c r="AA203" s="61"/>
      <c r="AB203" s="61"/>
      <c r="AC203" s="61"/>
      <c r="AD203" s="61"/>
      <c r="AE203" s="61"/>
    </row>
    <row r="204" spans="1:31" s="84" customFormat="1">
      <c r="A204" s="112"/>
      <c r="B204" s="82"/>
      <c r="C204" s="61"/>
      <c r="D204" s="61"/>
      <c r="E204" s="61"/>
      <c r="F204" s="61"/>
      <c r="G204" s="61"/>
      <c r="H204" s="61"/>
      <c r="I204" s="61"/>
      <c r="J204" s="61"/>
      <c r="K204" s="61"/>
      <c r="L204" s="61"/>
      <c r="M204" s="61"/>
      <c r="N204" s="61"/>
      <c r="O204" s="61"/>
      <c r="P204" s="61"/>
      <c r="Q204" s="61"/>
      <c r="R204" s="61"/>
      <c r="T204" s="61"/>
      <c r="U204" s="61"/>
      <c r="V204" s="61"/>
      <c r="W204" s="61"/>
      <c r="X204" s="61"/>
      <c r="Y204" s="61"/>
      <c r="Z204" s="61"/>
      <c r="AA204" s="61"/>
      <c r="AB204" s="61"/>
      <c r="AC204" s="61"/>
      <c r="AD204" s="61"/>
      <c r="AE204" s="61"/>
    </row>
    <row r="205" spans="1:31" s="84" customFormat="1">
      <c r="A205" s="112"/>
      <c r="B205" s="82"/>
      <c r="C205" s="61"/>
      <c r="D205" s="61"/>
      <c r="E205" s="61"/>
      <c r="F205" s="61"/>
      <c r="G205" s="61"/>
      <c r="H205" s="61"/>
      <c r="I205" s="61"/>
      <c r="J205" s="61"/>
      <c r="K205" s="61"/>
      <c r="L205" s="61"/>
      <c r="M205" s="61"/>
      <c r="N205" s="61"/>
      <c r="O205" s="61"/>
      <c r="P205" s="61"/>
      <c r="Q205" s="61"/>
      <c r="R205" s="61"/>
      <c r="T205" s="61"/>
      <c r="U205" s="61"/>
      <c r="V205" s="61"/>
      <c r="W205" s="61"/>
      <c r="X205" s="61"/>
      <c r="Y205" s="61"/>
      <c r="Z205" s="61"/>
      <c r="AA205" s="61"/>
      <c r="AB205" s="61"/>
      <c r="AC205" s="61"/>
      <c r="AD205" s="61"/>
      <c r="AE205" s="61"/>
    </row>
    <row r="206" spans="1:31" s="84" customFormat="1">
      <c r="A206" s="112"/>
      <c r="B206" s="82"/>
      <c r="C206" s="61"/>
      <c r="D206" s="61"/>
      <c r="E206" s="61"/>
      <c r="F206" s="61"/>
      <c r="G206" s="61"/>
      <c r="H206" s="61"/>
      <c r="I206" s="61"/>
      <c r="J206" s="61"/>
      <c r="K206" s="61"/>
      <c r="L206" s="61"/>
      <c r="M206" s="61"/>
      <c r="N206" s="61"/>
      <c r="O206" s="61"/>
      <c r="P206" s="61"/>
      <c r="Q206" s="61"/>
      <c r="R206" s="61"/>
      <c r="T206" s="61"/>
      <c r="U206" s="61"/>
      <c r="V206" s="61"/>
      <c r="W206" s="61"/>
      <c r="X206" s="61"/>
      <c r="Y206" s="61"/>
      <c r="Z206" s="61"/>
      <c r="AA206" s="61"/>
      <c r="AB206" s="61"/>
      <c r="AC206" s="61"/>
      <c r="AD206" s="61"/>
      <c r="AE206" s="61"/>
    </row>
    <row r="207" spans="1:31" s="84" customFormat="1">
      <c r="A207" s="112"/>
      <c r="B207" s="82"/>
      <c r="C207" s="61"/>
      <c r="D207" s="61"/>
      <c r="E207" s="61"/>
      <c r="F207" s="61"/>
      <c r="G207" s="61"/>
      <c r="H207" s="61"/>
      <c r="I207" s="61"/>
      <c r="J207" s="61"/>
      <c r="K207" s="61"/>
      <c r="L207" s="61"/>
      <c r="M207" s="61"/>
      <c r="N207" s="61"/>
      <c r="O207" s="61"/>
      <c r="P207" s="61"/>
      <c r="Q207" s="61"/>
      <c r="R207" s="61"/>
      <c r="T207" s="61"/>
      <c r="U207" s="61"/>
      <c r="V207" s="61"/>
      <c r="W207" s="61"/>
      <c r="X207" s="61"/>
      <c r="Y207" s="61"/>
      <c r="Z207" s="61"/>
      <c r="AA207" s="61"/>
      <c r="AB207" s="61"/>
      <c r="AC207" s="61"/>
      <c r="AD207" s="61"/>
      <c r="AE207" s="61"/>
    </row>
    <row r="208" spans="1:31" s="84" customFormat="1">
      <c r="A208" s="112"/>
      <c r="B208" s="82"/>
      <c r="C208" s="61"/>
      <c r="D208" s="61"/>
      <c r="E208" s="61"/>
      <c r="F208" s="61"/>
      <c r="G208" s="61"/>
      <c r="H208" s="61"/>
      <c r="I208" s="61"/>
      <c r="J208" s="61"/>
      <c r="K208" s="61"/>
      <c r="L208" s="61"/>
      <c r="M208" s="61"/>
      <c r="N208" s="61"/>
      <c r="O208" s="61"/>
      <c r="P208" s="61"/>
      <c r="Q208" s="61"/>
      <c r="R208" s="61"/>
      <c r="T208" s="61"/>
      <c r="U208" s="61"/>
      <c r="V208" s="61"/>
      <c r="W208" s="61"/>
      <c r="X208" s="61"/>
      <c r="Y208" s="61"/>
      <c r="Z208" s="61"/>
      <c r="AA208" s="61"/>
      <c r="AB208" s="61"/>
      <c r="AC208" s="61"/>
      <c r="AD208" s="61"/>
      <c r="AE208" s="61"/>
    </row>
    <row r="209" spans="1:31" s="84" customFormat="1">
      <c r="A209" s="112"/>
      <c r="B209" s="82"/>
      <c r="C209" s="61"/>
      <c r="D209" s="61"/>
      <c r="E209" s="61"/>
      <c r="F209" s="61"/>
      <c r="G209" s="61"/>
      <c r="H209" s="61"/>
      <c r="I209" s="61"/>
      <c r="J209" s="61"/>
      <c r="K209" s="61"/>
      <c r="L209" s="61"/>
      <c r="M209" s="61"/>
      <c r="N209" s="61"/>
      <c r="O209" s="61"/>
      <c r="P209" s="61"/>
      <c r="Q209" s="61"/>
      <c r="R209" s="61"/>
      <c r="T209" s="61"/>
      <c r="U209" s="61"/>
      <c r="V209" s="61"/>
      <c r="W209" s="61"/>
      <c r="X209" s="61"/>
      <c r="Y209" s="61"/>
      <c r="Z209" s="61"/>
      <c r="AA209" s="61"/>
      <c r="AB209" s="61"/>
      <c r="AC209" s="61"/>
      <c r="AD209" s="61"/>
      <c r="AE209" s="61"/>
    </row>
    <row r="210" spans="1:31" s="84" customFormat="1">
      <c r="A210" s="112"/>
      <c r="B210" s="82"/>
      <c r="C210" s="61"/>
      <c r="D210" s="61"/>
      <c r="E210" s="61"/>
      <c r="F210" s="61"/>
      <c r="G210" s="61"/>
      <c r="H210" s="61"/>
      <c r="I210" s="61"/>
      <c r="J210" s="61"/>
      <c r="K210" s="61"/>
      <c r="L210" s="61"/>
      <c r="M210" s="61"/>
      <c r="N210" s="61"/>
      <c r="O210" s="61"/>
      <c r="P210" s="61"/>
      <c r="Q210" s="61"/>
      <c r="R210" s="61"/>
      <c r="T210" s="61"/>
      <c r="U210" s="61"/>
      <c r="V210" s="61"/>
      <c r="W210" s="61"/>
      <c r="X210" s="61"/>
      <c r="Y210" s="61"/>
      <c r="Z210" s="61"/>
      <c r="AA210" s="61"/>
      <c r="AB210" s="61"/>
      <c r="AC210" s="61"/>
      <c r="AD210" s="61"/>
      <c r="AE210" s="61"/>
    </row>
    <row r="211" spans="1:31" s="84" customFormat="1">
      <c r="A211" s="112"/>
      <c r="B211" s="82"/>
      <c r="C211" s="61"/>
      <c r="D211" s="61"/>
      <c r="E211" s="61"/>
      <c r="F211" s="61"/>
      <c r="G211" s="61"/>
      <c r="H211" s="61"/>
      <c r="I211" s="61"/>
      <c r="J211" s="61"/>
      <c r="K211" s="61"/>
      <c r="L211" s="61"/>
      <c r="M211" s="61"/>
      <c r="N211" s="61"/>
      <c r="O211" s="61"/>
      <c r="P211" s="61"/>
      <c r="Q211" s="61"/>
      <c r="R211" s="61"/>
      <c r="T211" s="61"/>
      <c r="U211" s="61"/>
      <c r="V211" s="61"/>
      <c r="W211" s="61"/>
      <c r="X211" s="61"/>
      <c r="Y211" s="61"/>
      <c r="Z211" s="61"/>
      <c r="AA211" s="61"/>
      <c r="AB211" s="61"/>
      <c r="AC211" s="61"/>
      <c r="AD211" s="61"/>
      <c r="AE211" s="61"/>
    </row>
    <row r="212" spans="1:31" s="84" customFormat="1">
      <c r="A212" s="112"/>
      <c r="B212" s="82"/>
      <c r="C212" s="61"/>
      <c r="D212" s="61"/>
      <c r="E212" s="61"/>
      <c r="F212" s="61"/>
      <c r="G212" s="61"/>
      <c r="H212" s="61"/>
      <c r="I212" s="61"/>
      <c r="J212" s="61"/>
      <c r="K212" s="61"/>
      <c r="L212" s="61"/>
      <c r="M212" s="61"/>
      <c r="N212" s="61"/>
      <c r="O212" s="61"/>
      <c r="P212" s="61"/>
      <c r="Q212" s="61"/>
      <c r="R212" s="61"/>
      <c r="T212" s="61"/>
      <c r="U212" s="61"/>
      <c r="V212" s="61"/>
      <c r="W212" s="61"/>
      <c r="X212" s="61"/>
      <c r="Y212" s="61"/>
      <c r="Z212" s="61"/>
      <c r="AA212" s="61"/>
      <c r="AB212" s="61"/>
      <c r="AC212" s="61"/>
      <c r="AD212" s="61"/>
      <c r="AE212" s="61"/>
    </row>
    <row r="213" spans="1:31" s="84" customFormat="1">
      <c r="A213" s="112"/>
      <c r="B213" s="82"/>
      <c r="C213" s="61"/>
      <c r="D213" s="61"/>
      <c r="E213" s="61"/>
      <c r="F213" s="61"/>
      <c r="G213" s="61"/>
      <c r="H213" s="61"/>
      <c r="I213" s="61"/>
      <c r="J213" s="61"/>
      <c r="K213" s="61"/>
      <c r="L213" s="61"/>
      <c r="M213" s="61"/>
      <c r="N213" s="61"/>
      <c r="O213" s="61"/>
      <c r="P213" s="61"/>
      <c r="Q213" s="61"/>
      <c r="R213" s="61"/>
      <c r="T213" s="61"/>
      <c r="U213" s="61"/>
      <c r="V213" s="61"/>
      <c r="W213" s="61"/>
      <c r="X213" s="61"/>
      <c r="Y213" s="61"/>
      <c r="Z213" s="61"/>
      <c r="AA213" s="61"/>
      <c r="AB213" s="61"/>
      <c r="AC213" s="61"/>
      <c r="AD213" s="61"/>
      <c r="AE213" s="61"/>
    </row>
    <row r="214" spans="1:31" s="84" customFormat="1">
      <c r="A214" s="112"/>
      <c r="B214" s="82"/>
      <c r="C214" s="61"/>
      <c r="D214" s="61"/>
      <c r="E214" s="61"/>
      <c r="F214" s="61"/>
      <c r="G214" s="61"/>
      <c r="H214" s="61"/>
      <c r="I214" s="61"/>
      <c r="J214" s="61"/>
      <c r="K214" s="61"/>
      <c r="L214" s="61"/>
      <c r="M214" s="61"/>
      <c r="N214" s="61"/>
      <c r="O214" s="61"/>
      <c r="P214" s="61"/>
      <c r="Q214" s="61"/>
      <c r="R214" s="61"/>
      <c r="T214" s="61"/>
      <c r="U214" s="61"/>
      <c r="V214" s="61"/>
      <c r="W214" s="61"/>
      <c r="X214" s="61"/>
      <c r="Y214" s="61"/>
      <c r="Z214" s="61"/>
      <c r="AA214" s="61"/>
      <c r="AB214" s="61"/>
      <c r="AC214" s="61"/>
      <c r="AD214" s="61"/>
      <c r="AE214" s="61"/>
    </row>
    <row r="215" spans="1:31" s="84" customFormat="1">
      <c r="A215" s="112"/>
      <c r="B215" s="82"/>
      <c r="C215" s="61"/>
      <c r="D215" s="61"/>
      <c r="E215" s="61"/>
      <c r="F215" s="61"/>
      <c r="G215" s="61"/>
      <c r="H215" s="61"/>
      <c r="I215" s="61"/>
      <c r="J215" s="61"/>
      <c r="K215" s="61"/>
      <c r="L215" s="61"/>
      <c r="M215" s="61"/>
      <c r="N215" s="61"/>
      <c r="O215" s="61"/>
      <c r="P215" s="61"/>
      <c r="Q215" s="61"/>
      <c r="R215" s="61"/>
      <c r="T215" s="61"/>
      <c r="U215" s="61"/>
      <c r="V215" s="61"/>
      <c r="W215" s="61"/>
      <c r="X215" s="61"/>
      <c r="Y215" s="61"/>
      <c r="Z215" s="61"/>
      <c r="AA215" s="61"/>
      <c r="AB215" s="61"/>
      <c r="AC215" s="61"/>
      <c r="AD215" s="61"/>
      <c r="AE215" s="61"/>
    </row>
    <row r="216" spans="1:31" s="84" customFormat="1">
      <c r="A216" s="112"/>
      <c r="B216" s="82"/>
      <c r="C216" s="61"/>
      <c r="D216" s="61"/>
      <c r="E216" s="61"/>
      <c r="F216" s="61"/>
      <c r="G216" s="61"/>
      <c r="H216" s="61"/>
      <c r="I216" s="61"/>
      <c r="J216" s="61"/>
      <c r="K216" s="61"/>
      <c r="L216" s="61"/>
      <c r="M216" s="61"/>
      <c r="N216" s="61"/>
      <c r="O216" s="61"/>
      <c r="P216" s="61"/>
      <c r="Q216" s="61"/>
      <c r="R216" s="61"/>
      <c r="T216" s="61"/>
      <c r="U216" s="61"/>
      <c r="V216" s="61"/>
      <c r="W216" s="61"/>
      <c r="X216" s="61"/>
      <c r="Y216" s="61"/>
      <c r="Z216" s="61"/>
      <c r="AA216" s="61"/>
      <c r="AB216" s="61"/>
      <c r="AC216" s="61"/>
      <c r="AD216" s="61"/>
      <c r="AE216" s="61"/>
    </row>
    <row r="217" spans="1:31" s="84" customFormat="1">
      <c r="A217" s="112"/>
      <c r="B217" s="82"/>
      <c r="C217" s="61"/>
      <c r="D217" s="61"/>
      <c r="E217" s="61"/>
      <c r="F217" s="61"/>
      <c r="G217" s="61"/>
      <c r="H217" s="61"/>
      <c r="I217" s="61"/>
      <c r="J217" s="61"/>
      <c r="K217" s="61"/>
      <c r="L217" s="61"/>
      <c r="M217" s="61"/>
      <c r="N217" s="61"/>
      <c r="O217" s="61"/>
      <c r="P217" s="61"/>
      <c r="Q217" s="61"/>
      <c r="R217" s="61"/>
      <c r="T217" s="61"/>
      <c r="U217" s="61"/>
      <c r="V217" s="61"/>
      <c r="W217" s="61"/>
      <c r="X217" s="61"/>
      <c r="Y217" s="61"/>
      <c r="Z217" s="61"/>
      <c r="AA217" s="61"/>
      <c r="AB217" s="61"/>
      <c r="AC217" s="61"/>
      <c r="AD217" s="61"/>
      <c r="AE217" s="61"/>
    </row>
    <row r="218" spans="1:31" s="84" customFormat="1">
      <c r="A218" s="112"/>
      <c r="B218" s="82"/>
      <c r="C218" s="61"/>
      <c r="D218" s="61"/>
      <c r="E218" s="61"/>
      <c r="F218" s="61"/>
      <c r="G218" s="61"/>
      <c r="H218" s="61"/>
      <c r="I218" s="61"/>
      <c r="J218" s="61"/>
      <c r="K218" s="61"/>
      <c r="L218" s="61"/>
      <c r="M218" s="61"/>
      <c r="N218" s="61"/>
      <c r="O218" s="61"/>
      <c r="P218" s="61"/>
      <c r="Q218" s="61"/>
      <c r="R218" s="61"/>
      <c r="T218" s="61"/>
      <c r="U218" s="61"/>
      <c r="V218" s="61"/>
      <c r="W218" s="61"/>
      <c r="X218" s="61"/>
      <c r="Y218" s="61"/>
      <c r="Z218" s="61"/>
      <c r="AA218" s="61"/>
      <c r="AB218" s="61"/>
      <c r="AC218" s="61"/>
      <c r="AD218" s="61"/>
      <c r="AE218" s="61"/>
    </row>
    <row r="219" spans="1:31" s="84" customFormat="1">
      <c r="A219" s="112"/>
      <c r="B219" s="82"/>
      <c r="C219" s="61"/>
      <c r="D219" s="61"/>
      <c r="E219" s="61"/>
      <c r="F219" s="61"/>
      <c r="G219" s="61"/>
      <c r="H219" s="61"/>
      <c r="I219" s="61"/>
      <c r="J219" s="61"/>
      <c r="K219" s="61"/>
      <c r="L219" s="61"/>
      <c r="M219" s="61"/>
      <c r="N219" s="61"/>
      <c r="O219" s="61"/>
      <c r="P219" s="61"/>
      <c r="Q219" s="61"/>
      <c r="R219" s="61"/>
      <c r="T219" s="61"/>
      <c r="U219" s="61"/>
      <c r="V219" s="61"/>
      <c r="W219" s="61"/>
      <c r="X219" s="61"/>
      <c r="Y219" s="61"/>
      <c r="Z219" s="61"/>
      <c r="AA219" s="61"/>
      <c r="AB219" s="61"/>
      <c r="AC219" s="61"/>
      <c r="AD219" s="61"/>
      <c r="AE219" s="61"/>
    </row>
    <row r="220" spans="1:31" s="84" customFormat="1">
      <c r="A220" s="112"/>
      <c r="B220" s="82"/>
      <c r="C220" s="61"/>
      <c r="D220" s="61"/>
      <c r="E220" s="61"/>
      <c r="F220" s="61"/>
      <c r="G220" s="61"/>
      <c r="H220" s="61"/>
      <c r="I220" s="61"/>
      <c r="J220" s="61"/>
      <c r="K220" s="61"/>
      <c r="L220" s="61"/>
      <c r="M220" s="61"/>
      <c r="N220" s="61"/>
      <c r="O220" s="61"/>
      <c r="P220" s="61"/>
      <c r="Q220" s="61"/>
      <c r="R220" s="61"/>
      <c r="T220" s="61"/>
      <c r="U220" s="61"/>
      <c r="V220" s="61"/>
      <c r="W220" s="61"/>
      <c r="X220" s="61"/>
      <c r="Y220" s="61"/>
      <c r="Z220" s="61"/>
      <c r="AA220" s="61"/>
      <c r="AB220" s="61"/>
      <c r="AC220" s="61"/>
      <c r="AD220" s="61"/>
      <c r="AE220" s="61"/>
    </row>
    <row r="221" spans="1:31" s="84" customFormat="1">
      <c r="A221" s="112"/>
      <c r="B221" s="82"/>
      <c r="C221" s="61"/>
      <c r="D221" s="61"/>
      <c r="E221" s="61"/>
      <c r="F221" s="61"/>
      <c r="G221" s="61"/>
      <c r="H221" s="61"/>
      <c r="I221" s="61"/>
      <c r="J221" s="61"/>
      <c r="K221" s="61"/>
      <c r="L221" s="61"/>
      <c r="M221" s="61"/>
      <c r="N221" s="61"/>
      <c r="O221" s="61"/>
      <c r="P221" s="61"/>
      <c r="Q221" s="61"/>
      <c r="R221" s="61"/>
      <c r="T221" s="61"/>
      <c r="U221" s="61"/>
      <c r="V221" s="61"/>
      <c r="W221" s="61"/>
      <c r="X221" s="61"/>
      <c r="Y221" s="61"/>
      <c r="Z221" s="61"/>
      <c r="AA221" s="61"/>
      <c r="AB221" s="61"/>
      <c r="AC221" s="61"/>
      <c r="AD221" s="61"/>
      <c r="AE221" s="61"/>
    </row>
    <row r="222" spans="1:31" s="84" customFormat="1">
      <c r="A222" s="112"/>
      <c r="B222" s="82"/>
      <c r="C222" s="61"/>
      <c r="D222" s="61"/>
      <c r="E222" s="61"/>
      <c r="F222" s="61"/>
      <c r="G222" s="61"/>
      <c r="H222" s="61"/>
      <c r="I222" s="61"/>
      <c r="J222" s="61"/>
      <c r="K222" s="61"/>
      <c r="L222" s="61"/>
      <c r="M222" s="61"/>
      <c r="N222" s="61"/>
      <c r="O222" s="61"/>
      <c r="P222" s="61"/>
      <c r="Q222" s="61"/>
      <c r="R222" s="61"/>
      <c r="T222" s="61"/>
      <c r="U222" s="61"/>
      <c r="V222" s="61"/>
      <c r="W222" s="61"/>
      <c r="X222" s="61"/>
      <c r="Y222" s="61"/>
      <c r="Z222" s="61"/>
      <c r="AA222" s="61"/>
      <c r="AB222" s="61"/>
      <c r="AC222" s="61"/>
      <c r="AD222" s="61"/>
      <c r="AE222" s="61"/>
    </row>
    <row r="223" spans="1:31" s="84" customFormat="1">
      <c r="A223" s="112"/>
      <c r="B223" s="82"/>
      <c r="C223" s="61"/>
      <c r="D223" s="61"/>
      <c r="E223" s="61"/>
      <c r="F223" s="61"/>
      <c r="G223" s="61"/>
      <c r="H223" s="61"/>
      <c r="I223" s="61"/>
      <c r="J223" s="61"/>
      <c r="K223" s="61"/>
      <c r="L223" s="61"/>
      <c r="M223" s="61"/>
      <c r="N223" s="61"/>
      <c r="O223" s="61"/>
      <c r="P223" s="61"/>
      <c r="Q223" s="61"/>
      <c r="R223" s="61"/>
      <c r="T223" s="61"/>
      <c r="U223" s="61"/>
      <c r="V223" s="61"/>
      <c r="W223" s="61"/>
      <c r="X223" s="61"/>
      <c r="Y223" s="61"/>
      <c r="Z223" s="61"/>
      <c r="AA223" s="61"/>
      <c r="AB223" s="61"/>
      <c r="AC223" s="61"/>
      <c r="AD223" s="61"/>
      <c r="AE223" s="61"/>
    </row>
    <row r="224" spans="1:31" s="84" customFormat="1">
      <c r="A224" s="112"/>
      <c r="B224" s="82"/>
      <c r="C224" s="61"/>
      <c r="D224" s="61"/>
      <c r="E224" s="61"/>
      <c r="F224" s="61"/>
      <c r="G224" s="61"/>
      <c r="H224" s="61"/>
      <c r="I224" s="61"/>
      <c r="J224" s="61"/>
      <c r="K224" s="61"/>
      <c r="L224" s="61"/>
      <c r="M224" s="61"/>
      <c r="N224" s="61"/>
      <c r="O224" s="61"/>
      <c r="P224" s="61"/>
      <c r="Q224" s="61"/>
      <c r="R224" s="61"/>
      <c r="T224" s="61"/>
      <c r="U224" s="61"/>
      <c r="V224" s="61"/>
      <c r="W224" s="61"/>
      <c r="X224" s="61"/>
      <c r="Y224" s="61"/>
      <c r="Z224" s="61"/>
      <c r="AA224" s="61"/>
      <c r="AB224" s="61"/>
      <c r="AC224" s="61"/>
      <c r="AD224" s="61"/>
      <c r="AE224" s="61"/>
    </row>
    <row r="225" spans="1:31" s="84" customFormat="1">
      <c r="A225" s="112"/>
      <c r="B225" s="82"/>
      <c r="C225" s="61"/>
      <c r="D225" s="61"/>
      <c r="E225" s="61"/>
      <c r="F225" s="61"/>
      <c r="G225" s="61"/>
      <c r="H225" s="61"/>
      <c r="I225" s="61"/>
      <c r="J225" s="61"/>
      <c r="K225" s="61"/>
      <c r="L225" s="61"/>
      <c r="M225" s="61"/>
      <c r="N225" s="61"/>
      <c r="O225" s="61"/>
      <c r="P225" s="61"/>
      <c r="Q225" s="61"/>
      <c r="R225" s="61"/>
      <c r="T225" s="61"/>
      <c r="U225" s="61"/>
      <c r="V225" s="61"/>
      <c r="W225" s="61"/>
      <c r="X225" s="61"/>
      <c r="Y225" s="61"/>
      <c r="Z225" s="61"/>
      <c r="AA225" s="61"/>
      <c r="AB225" s="61"/>
      <c r="AC225" s="61"/>
      <c r="AD225" s="61"/>
      <c r="AE225" s="61"/>
    </row>
    <row r="226" spans="1:31" s="84" customFormat="1">
      <c r="A226" s="112"/>
      <c r="B226" s="82"/>
      <c r="C226" s="61"/>
      <c r="D226" s="61"/>
      <c r="E226" s="61"/>
      <c r="F226" s="61"/>
      <c r="G226" s="61"/>
      <c r="H226" s="61"/>
      <c r="I226" s="61"/>
      <c r="J226" s="61"/>
      <c r="K226" s="61"/>
      <c r="L226" s="61"/>
      <c r="M226" s="61"/>
      <c r="N226" s="61"/>
      <c r="O226" s="61"/>
      <c r="P226" s="61"/>
      <c r="Q226" s="61"/>
      <c r="R226" s="61"/>
      <c r="T226" s="61"/>
      <c r="U226" s="61"/>
      <c r="V226" s="61"/>
      <c r="W226" s="61"/>
      <c r="X226" s="61"/>
      <c r="Y226" s="61"/>
      <c r="Z226" s="61"/>
      <c r="AA226" s="61"/>
      <c r="AB226" s="61"/>
      <c r="AC226" s="61"/>
      <c r="AD226" s="61"/>
      <c r="AE226" s="61"/>
    </row>
    <row r="227" spans="1:31" s="84" customFormat="1">
      <c r="A227" s="112"/>
      <c r="B227" s="82"/>
      <c r="C227" s="61"/>
      <c r="D227" s="61"/>
      <c r="E227" s="61"/>
      <c r="F227" s="61"/>
      <c r="G227" s="61"/>
      <c r="H227" s="61"/>
      <c r="I227" s="61"/>
      <c r="J227" s="61"/>
      <c r="K227" s="61"/>
      <c r="L227" s="61"/>
      <c r="M227" s="61"/>
      <c r="N227" s="61"/>
      <c r="O227" s="61"/>
      <c r="P227" s="61"/>
      <c r="Q227" s="61"/>
      <c r="R227" s="61"/>
      <c r="T227" s="61"/>
      <c r="U227" s="61"/>
      <c r="V227" s="61"/>
      <c r="W227" s="61"/>
      <c r="X227" s="61"/>
      <c r="Y227" s="61"/>
      <c r="Z227" s="61"/>
      <c r="AA227" s="61"/>
      <c r="AB227" s="61"/>
      <c r="AC227" s="61"/>
      <c r="AD227" s="61"/>
      <c r="AE227" s="61"/>
    </row>
    <row r="228" spans="1:31" s="84" customFormat="1">
      <c r="A228" s="112"/>
      <c r="B228" s="82"/>
      <c r="C228" s="61"/>
      <c r="D228" s="61"/>
      <c r="E228" s="61"/>
      <c r="F228" s="61"/>
      <c r="G228" s="61"/>
      <c r="H228" s="61"/>
      <c r="I228" s="61"/>
      <c r="J228" s="61"/>
      <c r="K228" s="61"/>
      <c r="L228" s="61"/>
      <c r="M228" s="61"/>
      <c r="N228" s="61"/>
      <c r="O228" s="61"/>
      <c r="P228" s="61"/>
      <c r="Q228" s="61"/>
      <c r="R228" s="61"/>
      <c r="T228" s="61"/>
      <c r="U228" s="61"/>
      <c r="V228" s="61"/>
      <c r="W228" s="61"/>
      <c r="X228" s="61"/>
      <c r="Y228" s="61"/>
      <c r="Z228" s="61"/>
      <c r="AA228" s="61"/>
      <c r="AB228" s="61"/>
      <c r="AC228" s="61"/>
      <c r="AD228" s="61"/>
      <c r="AE228" s="61"/>
    </row>
    <row r="229" spans="1:31" s="84" customFormat="1">
      <c r="A229" s="112"/>
      <c r="B229" s="82"/>
      <c r="C229" s="61"/>
      <c r="D229" s="61"/>
      <c r="E229" s="61"/>
      <c r="F229" s="61"/>
      <c r="G229" s="61"/>
      <c r="H229" s="61"/>
      <c r="I229" s="61"/>
      <c r="J229" s="61"/>
      <c r="K229" s="61"/>
      <c r="L229" s="61"/>
      <c r="M229" s="61"/>
      <c r="N229" s="61"/>
      <c r="O229" s="61"/>
      <c r="P229" s="61"/>
      <c r="Q229" s="61"/>
      <c r="R229" s="61"/>
      <c r="T229" s="61"/>
      <c r="U229" s="61"/>
      <c r="V229" s="61"/>
      <c r="W229" s="61"/>
      <c r="X229" s="61"/>
      <c r="Y229" s="61"/>
      <c r="Z229" s="61"/>
      <c r="AA229" s="61"/>
      <c r="AB229" s="61"/>
      <c r="AC229" s="61"/>
      <c r="AD229" s="61"/>
      <c r="AE229" s="61"/>
    </row>
    <row r="230" spans="1:31" s="84" customFormat="1">
      <c r="A230" s="112"/>
      <c r="B230" s="82"/>
      <c r="C230" s="61"/>
      <c r="D230" s="61"/>
      <c r="E230" s="61"/>
      <c r="F230" s="61"/>
      <c r="G230" s="61"/>
      <c r="H230" s="61"/>
      <c r="I230" s="61"/>
      <c r="J230" s="61"/>
      <c r="K230" s="61"/>
      <c r="L230" s="61"/>
      <c r="M230" s="61"/>
      <c r="N230" s="61"/>
      <c r="O230" s="61"/>
      <c r="P230" s="61"/>
      <c r="Q230" s="61"/>
      <c r="R230" s="61"/>
      <c r="T230" s="61"/>
      <c r="U230" s="61"/>
      <c r="V230" s="61"/>
      <c r="W230" s="61"/>
      <c r="X230" s="61"/>
      <c r="Y230" s="61"/>
      <c r="Z230" s="61"/>
      <c r="AA230" s="61"/>
      <c r="AB230" s="61"/>
      <c r="AC230" s="61"/>
      <c r="AD230" s="61"/>
      <c r="AE230" s="61"/>
    </row>
    <row r="231" spans="1:31" s="84" customFormat="1">
      <c r="A231" s="112"/>
      <c r="B231" s="82"/>
      <c r="C231" s="61"/>
      <c r="D231" s="61"/>
      <c r="E231" s="61"/>
      <c r="F231" s="61"/>
      <c r="G231" s="61"/>
      <c r="H231" s="61"/>
      <c r="I231" s="61"/>
      <c r="J231" s="61"/>
      <c r="K231" s="61"/>
      <c r="L231" s="61"/>
      <c r="M231" s="61"/>
      <c r="N231" s="61"/>
      <c r="O231" s="61"/>
      <c r="P231" s="61"/>
      <c r="Q231" s="61"/>
      <c r="R231" s="61"/>
      <c r="T231" s="61"/>
      <c r="U231" s="61"/>
      <c r="V231" s="61"/>
      <c r="W231" s="61"/>
      <c r="X231" s="61"/>
      <c r="Y231" s="61"/>
      <c r="Z231" s="61"/>
      <c r="AA231" s="61"/>
      <c r="AB231" s="61"/>
      <c r="AC231" s="61"/>
      <c r="AD231" s="61"/>
      <c r="AE231" s="61"/>
    </row>
    <row r="232" spans="1:31" s="84" customFormat="1">
      <c r="A232" s="112"/>
      <c r="B232" s="82"/>
      <c r="C232" s="61"/>
      <c r="D232" s="61"/>
      <c r="E232" s="61"/>
      <c r="F232" s="61"/>
      <c r="G232" s="61"/>
      <c r="H232" s="61"/>
      <c r="I232" s="61"/>
      <c r="J232" s="61"/>
      <c r="K232" s="61"/>
      <c r="L232" s="61"/>
      <c r="M232" s="61"/>
      <c r="N232" s="61"/>
      <c r="O232" s="61"/>
      <c r="P232" s="61"/>
      <c r="Q232" s="61"/>
      <c r="R232" s="61"/>
      <c r="T232" s="61"/>
      <c r="U232" s="61"/>
      <c r="V232" s="61"/>
      <c r="W232" s="61"/>
      <c r="X232" s="61"/>
      <c r="Y232" s="61"/>
      <c r="Z232" s="61"/>
      <c r="AA232" s="61"/>
      <c r="AB232" s="61"/>
      <c r="AC232" s="61"/>
      <c r="AD232" s="61"/>
      <c r="AE232" s="61"/>
    </row>
    <row r="233" spans="1:31" s="84" customFormat="1">
      <c r="A233" s="112"/>
      <c r="B233" s="82"/>
      <c r="C233" s="61"/>
      <c r="D233" s="61"/>
      <c r="E233" s="61"/>
      <c r="F233" s="61"/>
      <c r="G233" s="61"/>
      <c r="H233" s="61"/>
      <c r="I233" s="61"/>
      <c r="J233" s="61"/>
      <c r="K233" s="61"/>
      <c r="L233" s="61"/>
      <c r="M233" s="61"/>
      <c r="N233" s="61"/>
      <c r="O233" s="61"/>
      <c r="P233" s="61"/>
      <c r="Q233" s="61"/>
      <c r="R233" s="61"/>
      <c r="T233" s="61"/>
      <c r="U233" s="61"/>
      <c r="V233" s="61"/>
      <c r="W233" s="61"/>
      <c r="X233" s="61"/>
      <c r="Y233" s="61"/>
      <c r="Z233" s="61"/>
      <c r="AA233" s="61"/>
      <c r="AB233" s="61"/>
      <c r="AC233" s="61"/>
      <c r="AD233" s="61"/>
      <c r="AE233" s="61"/>
    </row>
    <row r="234" spans="1:31" s="84" customFormat="1">
      <c r="A234" s="112"/>
      <c r="B234" s="82"/>
      <c r="C234" s="61"/>
      <c r="D234" s="61"/>
      <c r="E234" s="61"/>
      <c r="F234" s="61"/>
      <c r="G234" s="61"/>
      <c r="H234" s="61"/>
      <c r="I234" s="61"/>
      <c r="J234" s="61"/>
      <c r="K234" s="61"/>
      <c r="L234" s="61"/>
      <c r="M234" s="61"/>
      <c r="N234" s="61"/>
      <c r="O234" s="61"/>
      <c r="P234" s="61"/>
      <c r="Q234" s="61"/>
      <c r="R234" s="61"/>
      <c r="T234" s="61"/>
      <c r="U234" s="61"/>
      <c r="V234" s="61"/>
      <c r="W234" s="61"/>
      <c r="X234" s="61"/>
      <c r="Y234" s="61"/>
      <c r="Z234" s="61"/>
      <c r="AA234" s="61"/>
      <c r="AB234" s="61"/>
      <c r="AC234" s="61"/>
      <c r="AD234" s="61"/>
      <c r="AE234" s="61"/>
    </row>
    <row r="235" spans="1:31" s="84" customFormat="1">
      <c r="A235" s="112"/>
      <c r="B235" s="82"/>
      <c r="C235" s="61"/>
      <c r="D235" s="61"/>
      <c r="E235" s="61"/>
      <c r="F235" s="61"/>
      <c r="G235" s="61"/>
      <c r="H235" s="61"/>
      <c r="I235" s="61"/>
      <c r="J235" s="61"/>
      <c r="K235" s="61"/>
      <c r="L235" s="61"/>
      <c r="M235" s="61"/>
      <c r="N235" s="61"/>
      <c r="O235" s="61"/>
      <c r="P235" s="61"/>
      <c r="Q235" s="61"/>
      <c r="R235" s="61"/>
      <c r="T235" s="61"/>
      <c r="U235" s="61"/>
      <c r="V235" s="61"/>
      <c r="W235" s="61"/>
      <c r="X235" s="61"/>
      <c r="Y235" s="61"/>
      <c r="Z235" s="61"/>
      <c r="AA235" s="61"/>
      <c r="AB235" s="61"/>
      <c r="AC235" s="61"/>
      <c r="AD235" s="61"/>
      <c r="AE235" s="61"/>
    </row>
    <row r="236" spans="1:31" s="84" customFormat="1">
      <c r="A236" s="112"/>
      <c r="B236" s="82"/>
      <c r="C236" s="61"/>
      <c r="D236" s="61"/>
      <c r="E236" s="61"/>
      <c r="F236" s="61"/>
      <c r="G236" s="61"/>
      <c r="H236" s="61"/>
      <c r="I236" s="61"/>
      <c r="J236" s="61"/>
      <c r="K236" s="61"/>
      <c r="L236" s="61"/>
      <c r="M236" s="61"/>
      <c r="N236" s="61"/>
      <c r="O236" s="61"/>
      <c r="P236" s="61"/>
      <c r="Q236" s="61"/>
      <c r="R236" s="61"/>
      <c r="T236" s="61"/>
      <c r="U236" s="61"/>
      <c r="V236" s="61"/>
      <c r="W236" s="61"/>
      <c r="X236" s="61"/>
      <c r="Y236" s="61"/>
      <c r="Z236" s="61"/>
      <c r="AA236" s="61"/>
      <c r="AB236" s="61"/>
      <c r="AC236" s="61"/>
      <c r="AD236" s="61"/>
      <c r="AE236" s="61"/>
    </row>
    <row r="237" spans="1:31" s="84" customFormat="1">
      <c r="A237" s="112"/>
      <c r="B237" s="82"/>
      <c r="C237" s="61"/>
      <c r="D237" s="61"/>
      <c r="E237" s="61"/>
      <c r="F237" s="61"/>
      <c r="G237" s="61"/>
      <c r="H237" s="61"/>
      <c r="I237" s="61"/>
      <c r="J237" s="61"/>
      <c r="K237" s="61"/>
      <c r="L237" s="61"/>
      <c r="M237" s="61"/>
      <c r="N237" s="61"/>
      <c r="O237" s="61"/>
      <c r="P237" s="61"/>
      <c r="Q237" s="61"/>
      <c r="R237" s="61"/>
      <c r="T237" s="61"/>
      <c r="U237" s="61"/>
      <c r="V237" s="61"/>
      <c r="W237" s="61"/>
      <c r="X237" s="61"/>
      <c r="Y237" s="61"/>
      <c r="Z237" s="61"/>
      <c r="AA237" s="61"/>
      <c r="AB237" s="61"/>
      <c r="AC237" s="61"/>
      <c r="AD237" s="61"/>
      <c r="AE237" s="61"/>
    </row>
    <row r="238" spans="1:31" s="84" customFormat="1">
      <c r="A238" s="112"/>
      <c r="B238" s="82"/>
      <c r="C238" s="61"/>
      <c r="D238" s="61"/>
      <c r="E238" s="61"/>
      <c r="F238" s="61"/>
      <c r="G238" s="61"/>
      <c r="H238" s="61"/>
      <c r="I238" s="61"/>
      <c r="J238" s="61"/>
      <c r="K238" s="61"/>
      <c r="L238" s="61"/>
      <c r="M238" s="61"/>
      <c r="N238" s="61"/>
      <c r="O238" s="61"/>
      <c r="P238" s="61"/>
      <c r="Q238" s="61"/>
      <c r="R238" s="61"/>
      <c r="T238" s="61"/>
      <c r="U238" s="61"/>
      <c r="V238" s="61"/>
      <c r="W238" s="61"/>
      <c r="X238" s="61"/>
      <c r="Y238" s="61"/>
      <c r="Z238" s="61"/>
      <c r="AA238" s="61"/>
      <c r="AB238" s="61"/>
      <c r="AC238" s="61"/>
      <c r="AD238" s="61"/>
      <c r="AE238" s="61"/>
    </row>
    <row r="239" spans="1:31" s="84" customFormat="1">
      <c r="A239" s="112"/>
      <c r="B239" s="82"/>
      <c r="C239" s="61"/>
      <c r="D239" s="61"/>
      <c r="E239" s="61"/>
      <c r="F239" s="61"/>
      <c r="G239" s="61"/>
      <c r="H239" s="61"/>
      <c r="I239" s="61"/>
      <c r="J239" s="61"/>
      <c r="K239" s="61"/>
      <c r="L239" s="61"/>
      <c r="M239" s="61"/>
      <c r="N239" s="61"/>
      <c r="O239" s="61"/>
      <c r="P239" s="61"/>
      <c r="Q239" s="61"/>
      <c r="R239" s="61"/>
      <c r="T239" s="61"/>
      <c r="U239" s="61"/>
      <c r="V239" s="61"/>
      <c r="W239" s="61"/>
      <c r="X239" s="61"/>
      <c r="Y239" s="61"/>
      <c r="Z239" s="61"/>
      <c r="AA239" s="61"/>
      <c r="AB239" s="61"/>
      <c r="AC239" s="61"/>
      <c r="AD239" s="61"/>
      <c r="AE239" s="61"/>
    </row>
    <row r="240" spans="1:31" s="84" customFormat="1">
      <c r="A240" s="112"/>
      <c r="B240" s="82"/>
      <c r="C240" s="61"/>
      <c r="D240" s="61"/>
      <c r="E240" s="61"/>
      <c r="F240" s="61"/>
      <c r="G240" s="61"/>
      <c r="H240" s="61"/>
      <c r="I240" s="61"/>
      <c r="J240" s="61"/>
      <c r="K240" s="61"/>
      <c r="L240" s="61"/>
      <c r="M240" s="61"/>
      <c r="N240" s="61"/>
      <c r="O240" s="61"/>
      <c r="P240" s="61"/>
      <c r="Q240" s="61"/>
      <c r="R240" s="61"/>
      <c r="T240" s="61"/>
      <c r="U240" s="61"/>
      <c r="V240" s="61"/>
      <c r="W240" s="61"/>
      <c r="X240" s="61"/>
      <c r="Y240" s="61"/>
      <c r="Z240" s="61"/>
      <c r="AA240" s="61"/>
      <c r="AB240" s="61"/>
      <c r="AC240" s="61"/>
      <c r="AD240" s="61"/>
      <c r="AE240" s="61"/>
    </row>
    <row r="241" spans="1:31" s="84" customFormat="1">
      <c r="A241" s="112"/>
      <c r="B241" s="82"/>
      <c r="C241" s="61"/>
      <c r="D241" s="61"/>
      <c r="E241" s="61"/>
      <c r="F241" s="61"/>
      <c r="G241" s="61"/>
      <c r="H241" s="61"/>
      <c r="I241" s="61"/>
      <c r="J241" s="61"/>
      <c r="K241" s="61"/>
      <c r="L241" s="61"/>
      <c r="M241" s="61"/>
      <c r="N241" s="61"/>
      <c r="O241" s="61"/>
      <c r="P241" s="61"/>
      <c r="Q241" s="61"/>
      <c r="R241" s="61"/>
      <c r="T241" s="61"/>
      <c r="U241" s="61"/>
      <c r="V241" s="61"/>
      <c r="W241" s="61"/>
      <c r="X241" s="61"/>
      <c r="Y241" s="61"/>
      <c r="Z241" s="61"/>
      <c r="AA241" s="61"/>
      <c r="AB241" s="61"/>
      <c r="AC241" s="61"/>
      <c r="AD241" s="61"/>
      <c r="AE241" s="61"/>
    </row>
    <row r="242" spans="1:31" s="84" customFormat="1">
      <c r="A242" s="112"/>
      <c r="B242" s="82"/>
      <c r="C242" s="61"/>
      <c r="D242" s="61"/>
      <c r="E242" s="61"/>
      <c r="F242" s="61"/>
      <c r="G242" s="61"/>
      <c r="H242" s="61"/>
      <c r="I242" s="61"/>
      <c r="J242" s="61"/>
      <c r="K242" s="61"/>
      <c r="L242" s="61"/>
      <c r="M242" s="61"/>
      <c r="N242" s="61"/>
      <c r="O242" s="61"/>
      <c r="P242" s="61"/>
      <c r="Q242" s="61"/>
      <c r="R242" s="61"/>
      <c r="T242" s="61"/>
      <c r="U242" s="61"/>
      <c r="V242" s="61"/>
      <c r="W242" s="61"/>
      <c r="X242" s="61"/>
      <c r="Y242" s="61"/>
      <c r="Z242" s="61"/>
      <c r="AA242" s="61"/>
      <c r="AB242" s="61"/>
      <c r="AC242" s="61"/>
      <c r="AD242" s="61"/>
      <c r="AE242" s="61"/>
    </row>
    <row r="243" spans="1:31" s="84" customFormat="1">
      <c r="A243" s="112"/>
      <c r="B243" s="82"/>
      <c r="C243" s="61"/>
      <c r="D243" s="61"/>
      <c r="E243" s="61"/>
      <c r="F243" s="61"/>
      <c r="G243" s="61"/>
      <c r="H243" s="61"/>
      <c r="I243" s="61"/>
      <c r="J243" s="61"/>
      <c r="K243" s="61"/>
      <c r="L243" s="61"/>
      <c r="M243" s="61"/>
      <c r="N243" s="61"/>
      <c r="O243" s="61"/>
      <c r="P243" s="61"/>
      <c r="Q243" s="61"/>
      <c r="R243" s="61"/>
      <c r="T243" s="61"/>
      <c r="U243" s="61"/>
      <c r="V243" s="61"/>
      <c r="W243" s="61"/>
      <c r="X243" s="61"/>
      <c r="Y243" s="61"/>
      <c r="Z243" s="61"/>
      <c r="AA243" s="61"/>
      <c r="AB243" s="61"/>
      <c r="AC243" s="61"/>
      <c r="AD243" s="61"/>
      <c r="AE243" s="61"/>
    </row>
    <row r="244" spans="1:31" s="84" customFormat="1">
      <c r="A244" s="112"/>
      <c r="B244" s="82"/>
      <c r="C244" s="61"/>
      <c r="D244" s="61"/>
      <c r="E244" s="61"/>
      <c r="F244" s="61"/>
      <c r="G244" s="61"/>
      <c r="H244" s="61"/>
      <c r="I244" s="61"/>
      <c r="J244" s="61"/>
      <c r="K244" s="61"/>
      <c r="L244" s="61"/>
      <c r="M244" s="61"/>
      <c r="N244" s="61"/>
      <c r="O244" s="61"/>
      <c r="P244" s="61"/>
      <c r="Q244" s="61"/>
      <c r="R244" s="61"/>
      <c r="T244" s="61"/>
      <c r="U244" s="61"/>
      <c r="V244" s="61"/>
      <c r="W244" s="61"/>
      <c r="X244" s="61"/>
      <c r="Y244" s="61"/>
      <c r="Z244" s="61"/>
      <c r="AA244" s="61"/>
      <c r="AB244" s="61"/>
      <c r="AC244" s="61"/>
      <c r="AD244" s="61"/>
      <c r="AE244" s="61"/>
    </row>
    <row r="245" spans="1:31" s="84" customFormat="1">
      <c r="A245" s="112"/>
      <c r="B245" s="82"/>
      <c r="C245" s="61"/>
      <c r="D245" s="61"/>
      <c r="E245" s="61"/>
      <c r="F245" s="61"/>
      <c r="G245" s="61"/>
      <c r="H245" s="61"/>
      <c r="I245" s="61"/>
      <c r="J245" s="61"/>
      <c r="K245" s="61"/>
      <c r="L245" s="61"/>
      <c r="M245" s="61"/>
      <c r="N245" s="61"/>
      <c r="O245" s="61"/>
      <c r="P245" s="61"/>
      <c r="Q245" s="61"/>
      <c r="R245" s="61"/>
      <c r="T245" s="61"/>
      <c r="U245" s="61"/>
      <c r="V245" s="61"/>
      <c r="W245" s="61"/>
      <c r="X245" s="61"/>
      <c r="Y245" s="61"/>
      <c r="Z245" s="61"/>
      <c r="AA245" s="61"/>
      <c r="AB245" s="61"/>
      <c r="AC245" s="61"/>
      <c r="AD245" s="61"/>
      <c r="AE245" s="61"/>
    </row>
    <row r="246" spans="1:31" s="84" customFormat="1">
      <c r="A246" s="112"/>
      <c r="B246" s="82"/>
      <c r="C246" s="61"/>
      <c r="D246" s="61"/>
      <c r="E246" s="61"/>
      <c r="F246" s="61"/>
      <c r="G246" s="61"/>
      <c r="H246" s="61"/>
      <c r="I246" s="61"/>
      <c r="J246" s="61"/>
      <c r="K246" s="61"/>
      <c r="L246" s="61"/>
      <c r="M246" s="61"/>
      <c r="N246" s="61"/>
      <c r="O246" s="61"/>
      <c r="P246" s="61"/>
      <c r="Q246" s="61"/>
      <c r="R246" s="61"/>
      <c r="T246" s="61"/>
      <c r="U246" s="61"/>
      <c r="V246" s="61"/>
      <c r="W246" s="61"/>
      <c r="X246" s="61"/>
      <c r="Y246" s="61"/>
      <c r="Z246" s="61"/>
      <c r="AA246" s="61"/>
      <c r="AB246" s="61"/>
      <c r="AC246" s="61"/>
      <c r="AD246" s="61"/>
      <c r="AE246" s="61"/>
    </row>
    <row r="247" spans="1:31" s="84" customFormat="1">
      <c r="A247" s="112"/>
      <c r="B247" s="82"/>
      <c r="C247" s="61"/>
      <c r="D247" s="61"/>
      <c r="E247" s="61"/>
      <c r="F247" s="61"/>
      <c r="G247" s="61"/>
      <c r="H247" s="61"/>
      <c r="I247" s="61"/>
      <c r="J247" s="61"/>
      <c r="K247" s="61"/>
      <c r="L247" s="61"/>
      <c r="M247" s="61"/>
      <c r="N247" s="61"/>
      <c r="O247" s="61"/>
      <c r="P247" s="61"/>
      <c r="Q247" s="61"/>
      <c r="R247" s="61"/>
      <c r="T247" s="61"/>
      <c r="U247" s="61"/>
      <c r="V247" s="61"/>
      <c r="W247" s="61"/>
      <c r="X247" s="61"/>
      <c r="Y247" s="61"/>
      <c r="Z247" s="61"/>
      <c r="AA247" s="61"/>
      <c r="AB247" s="61"/>
      <c r="AC247" s="61"/>
      <c r="AD247" s="61"/>
      <c r="AE247" s="61"/>
    </row>
    <row r="248" spans="1:31" s="84" customFormat="1">
      <c r="A248" s="112"/>
      <c r="B248" s="82"/>
      <c r="C248" s="61"/>
      <c r="D248" s="61"/>
      <c r="E248" s="61"/>
      <c r="F248" s="61"/>
      <c r="G248" s="61"/>
      <c r="H248" s="61"/>
      <c r="I248" s="61"/>
      <c r="J248" s="61"/>
      <c r="K248" s="61"/>
      <c r="L248" s="61"/>
      <c r="M248" s="61"/>
      <c r="N248" s="61"/>
      <c r="O248" s="61"/>
      <c r="P248" s="61"/>
      <c r="Q248" s="61"/>
      <c r="R248" s="61"/>
      <c r="T248" s="61"/>
      <c r="U248" s="61"/>
      <c r="V248" s="61"/>
      <c r="W248" s="61"/>
      <c r="X248" s="61"/>
      <c r="Y248" s="61"/>
      <c r="Z248" s="61"/>
      <c r="AA248" s="61"/>
      <c r="AB248" s="61"/>
      <c r="AC248" s="61"/>
      <c r="AD248" s="61"/>
      <c r="AE248" s="61"/>
    </row>
    <row r="249" spans="1:31" s="84" customFormat="1">
      <c r="A249" s="112"/>
      <c r="B249" s="82"/>
      <c r="C249" s="61"/>
      <c r="D249" s="61"/>
      <c r="E249" s="61"/>
      <c r="F249" s="61"/>
      <c r="G249" s="61"/>
      <c r="H249" s="61"/>
      <c r="I249" s="61"/>
      <c r="J249" s="61"/>
      <c r="K249" s="61"/>
      <c r="L249" s="61"/>
      <c r="M249" s="61"/>
      <c r="N249" s="61"/>
      <c r="O249" s="61"/>
      <c r="P249" s="61"/>
      <c r="Q249" s="61"/>
      <c r="R249" s="61"/>
      <c r="T249" s="61"/>
      <c r="U249" s="61"/>
      <c r="V249" s="61"/>
      <c r="W249" s="61"/>
      <c r="X249" s="61"/>
      <c r="Y249" s="61"/>
      <c r="Z249" s="61"/>
      <c r="AA249" s="61"/>
      <c r="AB249" s="61"/>
      <c r="AC249" s="61"/>
      <c r="AD249" s="61"/>
      <c r="AE249" s="61"/>
    </row>
    <row r="250" spans="1:31" s="84" customFormat="1">
      <c r="A250" s="112"/>
      <c r="B250" s="82"/>
      <c r="C250" s="61"/>
      <c r="D250" s="61"/>
      <c r="E250" s="61"/>
      <c r="F250" s="61"/>
      <c r="G250" s="61"/>
      <c r="H250" s="61"/>
      <c r="I250" s="61"/>
      <c r="J250" s="61"/>
      <c r="K250" s="61"/>
      <c r="L250" s="61"/>
      <c r="M250" s="61"/>
      <c r="N250" s="61"/>
      <c r="O250" s="61"/>
      <c r="P250" s="61"/>
      <c r="Q250" s="61"/>
      <c r="R250" s="61"/>
      <c r="T250" s="61"/>
      <c r="U250" s="61"/>
      <c r="V250" s="61"/>
      <c r="W250" s="61"/>
      <c r="X250" s="61"/>
      <c r="Y250" s="61"/>
      <c r="Z250" s="61"/>
      <c r="AA250" s="61"/>
      <c r="AB250" s="61"/>
      <c r="AC250" s="61"/>
      <c r="AD250" s="61"/>
      <c r="AE250" s="61"/>
    </row>
    <row r="251" spans="1:31" s="84" customFormat="1">
      <c r="A251" s="112"/>
      <c r="B251" s="82"/>
      <c r="C251" s="61"/>
      <c r="D251" s="61"/>
      <c r="E251" s="61"/>
      <c r="F251" s="61"/>
      <c r="G251" s="61"/>
      <c r="H251" s="61"/>
      <c r="I251" s="61"/>
      <c r="J251" s="61"/>
      <c r="K251" s="61"/>
      <c r="L251" s="61"/>
      <c r="M251" s="61"/>
      <c r="N251" s="61"/>
      <c r="O251" s="61"/>
      <c r="P251" s="61"/>
      <c r="Q251" s="61"/>
      <c r="R251" s="61"/>
      <c r="T251" s="61"/>
      <c r="U251" s="61"/>
      <c r="V251" s="61"/>
      <c r="W251" s="61"/>
      <c r="X251" s="61"/>
      <c r="Y251" s="61"/>
      <c r="Z251" s="61"/>
      <c r="AA251" s="61"/>
      <c r="AB251" s="61"/>
      <c r="AC251" s="61"/>
      <c r="AD251" s="61"/>
      <c r="AE251" s="61"/>
    </row>
    <row r="252" spans="1:31" s="84" customFormat="1">
      <c r="A252" s="112"/>
      <c r="B252" s="82"/>
      <c r="C252" s="61"/>
      <c r="D252" s="61"/>
      <c r="E252" s="61"/>
      <c r="F252" s="61"/>
      <c r="G252" s="61"/>
      <c r="H252" s="61"/>
      <c r="I252" s="61"/>
      <c r="J252" s="61"/>
      <c r="K252" s="61"/>
      <c r="L252" s="61"/>
      <c r="M252" s="61"/>
      <c r="N252" s="61"/>
      <c r="O252" s="61"/>
      <c r="P252" s="61"/>
      <c r="Q252" s="61"/>
      <c r="R252" s="61"/>
      <c r="T252" s="61"/>
      <c r="U252" s="61"/>
      <c r="V252" s="61"/>
      <c r="W252" s="61"/>
      <c r="X252" s="61"/>
      <c r="Y252" s="61"/>
      <c r="Z252" s="61"/>
      <c r="AA252" s="61"/>
      <c r="AB252" s="61"/>
      <c r="AC252" s="61"/>
      <c r="AD252" s="61"/>
      <c r="AE252" s="61"/>
    </row>
    <row r="253" spans="1:31" s="84" customFormat="1">
      <c r="A253" s="112"/>
      <c r="B253" s="82"/>
      <c r="C253" s="61"/>
      <c r="D253" s="61"/>
      <c r="E253" s="61"/>
      <c r="F253" s="61"/>
      <c r="G253" s="61"/>
      <c r="H253" s="61"/>
      <c r="I253" s="61"/>
      <c r="J253" s="61"/>
      <c r="K253" s="61"/>
      <c r="L253" s="61"/>
      <c r="M253" s="61"/>
      <c r="N253" s="61"/>
      <c r="O253" s="61"/>
      <c r="P253" s="61"/>
      <c r="Q253" s="61"/>
      <c r="R253" s="61"/>
      <c r="T253" s="61"/>
      <c r="U253" s="61"/>
      <c r="V253" s="61"/>
      <c r="W253" s="61"/>
      <c r="X253" s="61"/>
      <c r="Y253" s="61"/>
      <c r="Z253" s="61"/>
      <c r="AA253" s="61"/>
      <c r="AB253" s="61"/>
      <c r="AC253" s="61"/>
      <c r="AD253" s="61"/>
      <c r="AE253" s="61"/>
    </row>
    <row r="254" spans="1:31" s="84" customFormat="1">
      <c r="A254" s="112"/>
      <c r="B254" s="82"/>
      <c r="C254" s="61"/>
      <c r="D254" s="61"/>
      <c r="E254" s="61"/>
      <c r="F254" s="61"/>
      <c r="G254" s="61"/>
      <c r="H254" s="61"/>
      <c r="I254" s="61"/>
      <c r="J254" s="61"/>
      <c r="K254" s="61"/>
      <c r="L254" s="61"/>
      <c r="M254" s="61"/>
      <c r="N254" s="61"/>
      <c r="O254" s="61"/>
      <c r="P254" s="61"/>
      <c r="Q254" s="61"/>
      <c r="R254" s="61"/>
      <c r="T254" s="61"/>
      <c r="U254" s="61"/>
      <c r="V254" s="61"/>
      <c r="W254" s="61"/>
      <c r="X254" s="61"/>
      <c r="Y254" s="61"/>
      <c r="Z254" s="61"/>
      <c r="AA254" s="61"/>
      <c r="AB254" s="61"/>
      <c r="AC254" s="61"/>
      <c r="AD254" s="61"/>
      <c r="AE254" s="61"/>
    </row>
    <row r="255" spans="1:31" s="84" customFormat="1">
      <c r="A255" s="112"/>
      <c r="B255" s="82"/>
      <c r="C255" s="61"/>
      <c r="D255" s="61"/>
      <c r="E255" s="61"/>
      <c r="F255" s="61"/>
      <c r="G255" s="61"/>
      <c r="H255" s="61"/>
      <c r="I255" s="61"/>
      <c r="J255" s="61"/>
      <c r="K255" s="61"/>
      <c r="L255" s="61"/>
      <c r="M255" s="61"/>
      <c r="N255" s="61"/>
      <c r="O255" s="61"/>
      <c r="P255" s="61"/>
      <c r="Q255" s="61"/>
      <c r="R255" s="61"/>
      <c r="T255" s="61"/>
      <c r="U255" s="61"/>
      <c r="V255" s="61"/>
      <c r="W255" s="61"/>
      <c r="X255" s="61"/>
      <c r="Y255" s="61"/>
      <c r="Z255" s="61"/>
      <c r="AA255" s="61"/>
      <c r="AB255" s="61"/>
      <c r="AC255" s="61"/>
      <c r="AD255" s="61"/>
      <c r="AE255" s="61"/>
    </row>
    <row r="256" spans="1:31" s="84" customFormat="1">
      <c r="A256" s="112"/>
      <c r="B256" s="82"/>
      <c r="C256" s="61"/>
      <c r="D256" s="61"/>
      <c r="E256" s="61"/>
      <c r="F256" s="61"/>
      <c r="G256" s="61"/>
      <c r="H256" s="61"/>
      <c r="I256" s="61"/>
      <c r="J256" s="61"/>
      <c r="K256" s="61"/>
      <c r="L256" s="61"/>
      <c r="M256" s="61"/>
      <c r="N256" s="61"/>
      <c r="O256" s="61"/>
      <c r="P256" s="61"/>
      <c r="Q256" s="61"/>
      <c r="R256" s="61"/>
      <c r="T256" s="61"/>
      <c r="U256" s="61"/>
      <c r="V256" s="61"/>
      <c r="W256" s="61"/>
      <c r="X256" s="61"/>
      <c r="Y256" s="61"/>
      <c r="Z256" s="61"/>
      <c r="AA256" s="61"/>
      <c r="AB256" s="61"/>
      <c r="AC256" s="61"/>
      <c r="AD256" s="61"/>
      <c r="AE256" s="61"/>
    </row>
    <row r="257" spans="1:31" s="84" customFormat="1">
      <c r="A257" s="112"/>
      <c r="B257" s="82"/>
      <c r="C257" s="61"/>
      <c r="D257" s="61"/>
      <c r="E257" s="61"/>
      <c r="F257" s="61"/>
      <c r="G257" s="61"/>
      <c r="H257" s="61"/>
      <c r="I257" s="61"/>
      <c r="J257" s="61"/>
      <c r="K257" s="61"/>
      <c r="L257" s="61"/>
      <c r="M257" s="61"/>
      <c r="N257" s="61"/>
      <c r="O257" s="61"/>
      <c r="P257" s="61"/>
      <c r="Q257" s="61"/>
      <c r="R257" s="61"/>
      <c r="T257" s="61"/>
      <c r="U257" s="61"/>
      <c r="V257" s="61"/>
      <c r="W257" s="61"/>
      <c r="X257" s="61"/>
      <c r="Y257" s="61"/>
      <c r="Z257" s="61"/>
      <c r="AA257" s="61"/>
      <c r="AB257" s="61"/>
      <c r="AC257" s="61"/>
      <c r="AD257" s="61"/>
      <c r="AE257" s="61"/>
    </row>
    <row r="258" spans="1:31" s="84" customFormat="1">
      <c r="A258" s="112"/>
      <c r="B258" s="82"/>
      <c r="C258" s="61"/>
      <c r="D258" s="61"/>
      <c r="E258" s="61"/>
      <c r="F258" s="61"/>
      <c r="G258" s="61"/>
      <c r="H258" s="61"/>
      <c r="I258" s="61"/>
      <c r="J258" s="61"/>
      <c r="K258" s="61"/>
      <c r="L258" s="61"/>
      <c r="M258" s="61"/>
      <c r="N258" s="61"/>
      <c r="O258" s="61"/>
      <c r="P258" s="61"/>
      <c r="Q258" s="61"/>
      <c r="R258" s="61"/>
      <c r="T258" s="61"/>
      <c r="U258" s="61"/>
      <c r="V258" s="61"/>
      <c r="W258" s="61"/>
      <c r="X258" s="61"/>
      <c r="Y258" s="61"/>
      <c r="Z258" s="61"/>
      <c r="AA258" s="61"/>
      <c r="AB258" s="61"/>
      <c r="AC258" s="61"/>
      <c r="AD258" s="61"/>
      <c r="AE258" s="61"/>
    </row>
    <row r="259" spans="1:31" s="84" customFormat="1">
      <c r="A259" s="112"/>
      <c r="B259" s="82"/>
      <c r="C259" s="61"/>
      <c r="D259" s="61"/>
      <c r="E259" s="61"/>
      <c r="F259" s="61"/>
      <c r="G259" s="61"/>
      <c r="H259" s="61"/>
      <c r="I259" s="61"/>
      <c r="J259" s="61"/>
      <c r="K259" s="61"/>
      <c r="L259" s="61"/>
      <c r="M259" s="61"/>
      <c r="N259" s="61"/>
      <c r="O259" s="61"/>
      <c r="P259" s="61"/>
      <c r="Q259" s="61"/>
      <c r="R259" s="61"/>
      <c r="T259" s="61"/>
      <c r="U259" s="61"/>
      <c r="V259" s="61"/>
      <c r="W259" s="61"/>
      <c r="X259" s="61"/>
      <c r="Y259" s="61"/>
      <c r="Z259" s="61"/>
      <c r="AA259" s="61"/>
      <c r="AB259" s="61"/>
      <c r="AC259" s="61"/>
      <c r="AD259" s="61"/>
      <c r="AE259" s="61"/>
    </row>
    <row r="260" spans="1:31" s="84" customFormat="1">
      <c r="A260" s="112"/>
      <c r="B260" s="82"/>
      <c r="C260" s="61"/>
      <c r="D260" s="61"/>
      <c r="E260" s="61"/>
      <c r="F260" s="61"/>
      <c r="G260" s="61"/>
      <c r="H260" s="61"/>
      <c r="I260" s="61"/>
      <c r="J260" s="61"/>
      <c r="K260" s="61"/>
      <c r="L260" s="61"/>
      <c r="M260" s="61"/>
      <c r="N260" s="61"/>
      <c r="O260" s="61"/>
      <c r="P260" s="61"/>
      <c r="Q260" s="61"/>
      <c r="R260" s="61"/>
      <c r="T260" s="61"/>
      <c r="U260" s="61"/>
      <c r="V260" s="61"/>
      <c r="W260" s="61"/>
      <c r="X260" s="61"/>
      <c r="Y260" s="61"/>
      <c r="Z260" s="61"/>
      <c r="AA260" s="61"/>
      <c r="AB260" s="61"/>
      <c r="AC260" s="61"/>
      <c r="AD260" s="61"/>
      <c r="AE260" s="61"/>
    </row>
    <row r="261" spans="1:31" s="84" customFormat="1">
      <c r="A261" s="112"/>
      <c r="B261" s="82"/>
      <c r="C261" s="61"/>
      <c r="D261" s="61"/>
      <c r="E261" s="61"/>
      <c r="F261" s="61"/>
      <c r="G261" s="61"/>
      <c r="H261" s="61"/>
      <c r="I261" s="61"/>
      <c r="J261" s="61"/>
      <c r="K261" s="61"/>
      <c r="L261" s="61"/>
      <c r="M261" s="61"/>
      <c r="N261" s="61"/>
      <c r="O261" s="61"/>
      <c r="P261" s="61"/>
      <c r="Q261" s="61"/>
      <c r="R261" s="61"/>
      <c r="T261" s="61"/>
      <c r="U261" s="61"/>
      <c r="V261" s="61"/>
      <c r="W261" s="61"/>
      <c r="X261" s="61"/>
      <c r="Y261" s="61"/>
      <c r="Z261" s="61"/>
      <c r="AA261" s="61"/>
      <c r="AB261" s="61"/>
      <c r="AC261" s="61"/>
      <c r="AD261" s="61"/>
      <c r="AE261" s="61"/>
    </row>
    <row r="262" spans="1:31" s="84" customFormat="1">
      <c r="A262" s="112"/>
      <c r="B262" s="82"/>
      <c r="C262" s="61"/>
      <c r="D262" s="61"/>
      <c r="E262" s="61"/>
      <c r="F262" s="61"/>
      <c r="G262" s="61"/>
      <c r="H262" s="61"/>
      <c r="I262" s="61"/>
      <c r="J262" s="61"/>
      <c r="K262" s="61"/>
      <c r="L262" s="61"/>
      <c r="M262" s="61"/>
      <c r="N262" s="61"/>
      <c r="O262" s="61"/>
      <c r="P262" s="61"/>
      <c r="Q262" s="61"/>
      <c r="R262" s="61"/>
      <c r="T262" s="61"/>
      <c r="U262" s="61"/>
      <c r="V262" s="61"/>
      <c r="W262" s="61"/>
      <c r="X262" s="61"/>
      <c r="Y262" s="61"/>
      <c r="Z262" s="61"/>
      <c r="AA262" s="61"/>
      <c r="AB262" s="61"/>
      <c r="AC262" s="61"/>
      <c r="AD262" s="61"/>
      <c r="AE262" s="61"/>
    </row>
    <row r="263" spans="1:31" s="84" customFormat="1">
      <c r="A263" s="112"/>
      <c r="B263" s="82"/>
      <c r="C263" s="61"/>
      <c r="D263" s="61"/>
      <c r="E263" s="61"/>
      <c r="F263" s="61"/>
      <c r="G263" s="61"/>
      <c r="H263" s="61"/>
      <c r="I263" s="61"/>
      <c r="J263" s="61"/>
      <c r="K263" s="61"/>
      <c r="L263" s="61"/>
      <c r="M263" s="61"/>
      <c r="N263" s="61"/>
      <c r="O263" s="61"/>
      <c r="P263" s="61"/>
      <c r="Q263" s="61"/>
      <c r="R263" s="61"/>
      <c r="T263" s="61"/>
      <c r="U263" s="61"/>
      <c r="V263" s="61"/>
      <c r="W263" s="61"/>
      <c r="X263" s="61"/>
      <c r="Y263" s="61"/>
      <c r="Z263" s="61"/>
      <c r="AA263" s="61"/>
      <c r="AB263" s="61"/>
      <c r="AC263" s="61"/>
      <c r="AD263" s="61"/>
      <c r="AE263" s="61"/>
    </row>
    <row r="264" spans="1:31" s="84" customFormat="1">
      <c r="A264" s="112"/>
      <c r="B264" s="82"/>
      <c r="C264" s="61"/>
      <c r="D264" s="61"/>
      <c r="E264" s="61"/>
      <c r="F264" s="61"/>
      <c r="G264" s="61"/>
      <c r="H264" s="61"/>
      <c r="I264" s="61"/>
      <c r="J264" s="61"/>
      <c r="K264" s="61"/>
      <c r="L264" s="61"/>
      <c r="M264" s="61"/>
      <c r="N264" s="61"/>
      <c r="O264" s="61"/>
      <c r="P264" s="61"/>
      <c r="Q264" s="61"/>
      <c r="R264" s="61"/>
      <c r="T264" s="61"/>
      <c r="U264" s="61"/>
      <c r="V264" s="61"/>
      <c r="W264" s="61"/>
      <c r="X264" s="61"/>
      <c r="Y264" s="61"/>
      <c r="Z264" s="61"/>
      <c r="AA264" s="61"/>
      <c r="AB264" s="61"/>
      <c r="AC264" s="61"/>
      <c r="AD264" s="61"/>
      <c r="AE264" s="61"/>
    </row>
    <row r="265" spans="1:31" s="84" customFormat="1">
      <c r="A265" s="112"/>
      <c r="B265" s="82"/>
      <c r="C265" s="61"/>
      <c r="D265" s="61"/>
      <c r="E265" s="61"/>
      <c r="F265" s="61"/>
      <c r="G265" s="61"/>
      <c r="H265" s="61"/>
      <c r="I265" s="61"/>
      <c r="J265" s="61"/>
      <c r="K265" s="61"/>
      <c r="L265" s="61"/>
      <c r="M265" s="61"/>
      <c r="N265" s="61"/>
      <c r="O265" s="61"/>
      <c r="P265" s="61"/>
      <c r="Q265" s="61"/>
      <c r="R265" s="61"/>
      <c r="T265" s="61"/>
      <c r="U265" s="61"/>
      <c r="V265" s="61"/>
      <c r="W265" s="61"/>
      <c r="X265" s="61"/>
      <c r="Y265" s="61"/>
      <c r="Z265" s="61"/>
      <c r="AA265" s="61"/>
      <c r="AB265" s="61"/>
      <c r="AC265" s="61"/>
      <c r="AD265" s="61"/>
      <c r="AE265" s="61"/>
    </row>
    <row r="266" spans="1:31" s="84" customFormat="1">
      <c r="A266" s="112"/>
      <c r="B266" s="82"/>
      <c r="C266" s="61"/>
      <c r="D266" s="61"/>
      <c r="E266" s="61"/>
      <c r="F266" s="61"/>
      <c r="G266" s="61"/>
      <c r="H266" s="61"/>
      <c r="I266" s="61"/>
      <c r="J266" s="61"/>
      <c r="K266" s="61"/>
      <c r="L266" s="61"/>
      <c r="M266" s="61"/>
      <c r="N266" s="61"/>
      <c r="O266" s="61"/>
      <c r="P266" s="61"/>
      <c r="Q266" s="61"/>
      <c r="R266" s="61"/>
      <c r="T266" s="61"/>
      <c r="U266" s="61"/>
      <c r="V266" s="61"/>
      <c r="W266" s="61"/>
      <c r="X266" s="61"/>
      <c r="Y266" s="61"/>
      <c r="Z266" s="61"/>
      <c r="AA266" s="61"/>
      <c r="AB266" s="61"/>
      <c r="AC266" s="61"/>
      <c r="AD266" s="61"/>
      <c r="AE266" s="61"/>
    </row>
    <row r="267" spans="1:31" s="84" customFormat="1">
      <c r="A267" s="112"/>
      <c r="B267" s="82"/>
      <c r="C267" s="61"/>
      <c r="D267" s="61"/>
      <c r="E267" s="61"/>
      <c r="F267" s="61"/>
      <c r="G267" s="61"/>
      <c r="H267" s="61"/>
      <c r="I267" s="61"/>
      <c r="J267" s="61"/>
      <c r="K267" s="61"/>
      <c r="L267" s="61"/>
      <c r="M267" s="61"/>
      <c r="N267" s="61"/>
      <c r="O267" s="61"/>
      <c r="P267" s="61"/>
      <c r="Q267" s="61"/>
      <c r="R267" s="61"/>
      <c r="T267" s="61"/>
      <c r="U267" s="61"/>
      <c r="V267" s="61"/>
      <c r="W267" s="61"/>
      <c r="X267" s="61"/>
      <c r="Y267" s="61"/>
      <c r="Z267" s="61"/>
      <c r="AA267" s="61"/>
      <c r="AB267" s="61"/>
      <c r="AC267" s="61"/>
      <c r="AD267" s="61"/>
      <c r="AE267" s="61"/>
    </row>
    <row r="268" spans="1:31" s="84" customFormat="1">
      <c r="A268" s="112"/>
      <c r="B268" s="82"/>
      <c r="C268" s="61"/>
      <c r="D268" s="61"/>
      <c r="E268" s="61"/>
      <c r="F268" s="61"/>
      <c r="G268" s="61"/>
      <c r="H268" s="61"/>
      <c r="I268" s="61"/>
      <c r="J268" s="61"/>
      <c r="K268" s="61"/>
      <c r="L268" s="61"/>
      <c r="M268" s="61"/>
      <c r="N268" s="61"/>
      <c r="O268" s="61"/>
      <c r="P268" s="61"/>
      <c r="Q268" s="61"/>
      <c r="R268" s="61"/>
      <c r="T268" s="61"/>
      <c r="U268" s="61"/>
      <c r="V268" s="61"/>
      <c r="W268" s="61"/>
      <c r="X268" s="61"/>
      <c r="Y268" s="61"/>
      <c r="Z268" s="61"/>
      <c r="AA268" s="61"/>
      <c r="AB268" s="61"/>
      <c r="AC268" s="61"/>
      <c r="AD268" s="61"/>
      <c r="AE268" s="61"/>
    </row>
    <row r="269" spans="1:31" s="84" customFormat="1">
      <c r="A269" s="112"/>
      <c r="B269" s="82"/>
      <c r="C269" s="61"/>
      <c r="D269" s="61"/>
      <c r="E269" s="61"/>
      <c r="F269" s="61"/>
      <c r="G269" s="61"/>
      <c r="H269" s="61"/>
      <c r="I269" s="61"/>
      <c r="J269" s="61"/>
      <c r="K269" s="61"/>
      <c r="L269" s="61"/>
      <c r="M269" s="61"/>
      <c r="N269" s="61"/>
      <c r="O269" s="61"/>
      <c r="P269" s="61"/>
      <c r="Q269" s="61"/>
      <c r="R269" s="61"/>
      <c r="T269" s="61"/>
      <c r="U269" s="61"/>
      <c r="V269" s="61"/>
      <c r="W269" s="61"/>
      <c r="X269" s="61"/>
      <c r="Y269" s="61"/>
      <c r="Z269" s="61"/>
      <c r="AA269" s="61"/>
      <c r="AB269" s="61"/>
      <c r="AC269" s="61"/>
      <c r="AD269" s="61"/>
      <c r="AE269" s="61"/>
    </row>
    <row r="270" spans="1:31" s="84" customFormat="1">
      <c r="A270" s="112"/>
      <c r="B270" s="82"/>
      <c r="C270" s="61"/>
      <c r="D270" s="61"/>
      <c r="E270" s="61"/>
      <c r="F270" s="61"/>
      <c r="G270" s="61"/>
      <c r="H270" s="61"/>
      <c r="I270" s="61"/>
      <c r="J270" s="61"/>
      <c r="K270" s="61"/>
      <c r="L270" s="61"/>
      <c r="M270" s="61"/>
      <c r="N270" s="61"/>
      <c r="O270" s="61"/>
      <c r="P270" s="61"/>
      <c r="Q270" s="61"/>
      <c r="R270" s="61"/>
      <c r="T270" s="61"/>
      <c r="U270" s="61"/>
      <c r="V270" s="61"/>
      <c r="W270" s="61"/>
      <c r="X270" s="61"/>
      <c r="Y270" s="61"/>
      <c r="Z270" s="61"/>
      <c r="AA270" s="61"/>
      <c r="AB270" s="61"/>
      <c r="AC270" s="61"/>
      <c r="AD270" s="61"/>
      <c r="AE270" s="61"/>
    </row>
    <row r="271" spans="1:31" s="84" customFormat="1">
      <c r="A271" s="112"/>
      <c r="B271" s="82"/>
      <c r="C271" s="61"/>
      <c r="D271" s="61"/>
      <c r="E271" s="61"/>
      <c r="F271" s="61"/>
      <c r="G271" s="61"/>
      <c r="H271" s="61"/>
      <c r="I271" s="61"/>
      <c r="J271" s="61"/>
      <c r="K271" s="61"/>
      <c r="L271" s="61"/>
      <c r="M271" s="61"/>
      <c r="N271" s="61"/>
      <c r="O271" s="61"/>
      <c r="P271" s="61"/>
      <c r="Q271" s="61"/>
      <c r="R271" s="61"/>
      <c r="T271" s="61"/>
      <c r="U271" s="61"/>
      <c r="V271" s="61"/>
      <c r="W271" s="61"/>
      <c r="X271" s="61"/>
      <c r="Y271" s="61"/>
      <c r="Z271" s="61"/>
      <c r="AA271" s="61"/>
      <c r="AB271" s="61"/>
      <c r="AC271" s="61"/>
      <c r="AD271" s="61"/>
      <c r="AE271" s="61"/>
    </row>
    <row r="272" spans="1:31" s="84" customFormat="1">
      <c r="A272" s="112"/>
      <c r="B272" s="82"/>
      <c r="C272" s="61"/>
      <c r="D272" s="61"/>
      <c r="E272" s="61"/>
      <c r="F272" s="61"/>
      <c r="G272" s="61"/>
      <c r="H272" s="61"/>
      <c r="I272" s="61"/>
      <c r="J272" s="61"/>
      <c r="K272" s="61"/>
      <c r="L272" s="61"/>
      <c r="M272" s="61"/>
      <c r="N272" s="61"/>
      <c r="O272" s="61"/>
      <c r="P272" s="61"/>
      <c r="Q272" s="61"/>
      <c r="R272" s="61"/>
      <c r="T272" s="61"/>
      <c r="U272" s="61"/>
      <c r="V272" s="61"/>
      <c r="W272" s="61"/>
      <c r="X272" s="61"/>
      <c r="Y272" s="61"/>
      <c r="Z272" s="61"/>
      <c r="AA272" s="61"/>
      <c r="AB272" s="61"/>
      <c r="AC272" s="61"/>
      <c r="AD272" s="61"/>
      <c r="AE272" s="61"/>
    </row>
    <row r="273" spans="1:31" s="84" customFormat="1">
      <c r="A273" s="112"/>
      <c r="B273" s="82"/>
      <c r="C273" s="61"/>
      <c r="D273" s="61"/>
      <c r="E273" s="61"/>
      <c r="F273" s="61"/>
      <c r="G273" s="61"/>
      <c r="H273" s="61"/>
      <c r="I273" s="61"/>
      <c r="J273" s="61"/>
      <c r="K273" s="61"/>
      <c r="L273" s="61"/>
      <c r="M273" s="61"/>
      <c r="N273" s="61"/>
      <c r="O273" s="61"/>
      <c r="P273" s="61"/>
      <c r="Q273" s="61"/>
      <c r="R273" s="61"/>
      <c r="T273" s="61"/>
      <c r="U273" s="61"/>
      <c r="V273" s="61"/>
      <c r="W273" s="61"/>
      <c r="X273" s="61"/>
      <c r="Y273" s="61"/>
      <c r="Z273" s="61"/>
      <c r="AA273" s="61"/>
      <c r="AB273" s="61"/>
      <c r="AC273" s="61"/>
      <c r="AD273" s="61"/>
      <c r="AE273" s="61"/>
    </row>
    <row r="274" spans="1:31" s="84" customFormat="1">
      <c r="A274" s="112"/>
      <c r="B274" s="82"/>
      <c r="C274" s="61"/>
      <c r="D274" s="61"/>
      <c r="E274" s="61"/>
      <c r="F274" s="61"/>
      <c r="G274" s="61"/>
      <c r="H274" s="61"/>
      <c r="I274" s="61"/>
      <c r="J274" s="61"/>
      <c r="K274" s="61"/>
      <c r="L274" s="61"/>
      <c r="M274" s="61"/>
      <c r="N274" s="61"/>
      <c r="O274" s="61"/>
      <c r="P274" s="61"/>
      <c r="Q274" s="61"/>
      <c r="R274" s="61"/>
      <c r="T274" s="61"/>
      <c r="U274" s="61"/>
      <c r="V274" s="61"/>
      <c r="W274" s="61"/>
      <c r="X274" s="61"/>
      <c r="Y274" s="61"/>
      <c r="Z274" s="61"/>
      <c r="AA274" s="61"/>
      <c r="AB274" s="61"/>
      <c r="AC274" s="61"/>
      <c r="AD274" s="61"/>
      <c r="AE274" s="61"/>
    </row>
    <row r="275" spans="1:31" s="84" customFormat="1">
      <c r="A275" s="112"/>
      <c r="B275" s="82"/>
      <c r="C275" s="61"/>
      <c r="D275" s="61"/>
      <c r="E275" s="61"/>
      <c r="F275" s="61"/>
      <c r="G275" s="61"/>
      <c r="H275" s="61"/>
      <c r="I275" s="61"/>
      <c r="J275" s="61"/>
      <c r="K275" s="61"/>
      <c r="L275" s="61"/>
      <c r="M275" s="61"/>
      <c r="N275" s="61"/>
      <c r="O275" s="61"/>
      <c r="P275" s="61"/>
      <c r="Q275" s="61"/>
      <c r="R275" s="61"/>
      <c r="T275" s="61"/>
      <c r="U275" s="61"/>
      <c r="V275" s="61"/>
      <c r="W275" s="61"/>
      <c r="X275" s="61"/>
      <c r="Y275" s="61"/>
      <c r="Z275" s="61"/>
      <c r="AA275" s="61"/>
      <c r="AB275" s="61"/>
      <c r="AC275" s="61"/>
      <c r="AD275" s="61"/>
      <c r="AE275" s="61"/>
    </row>
    <row r="276" spans="1:31" s="84" customFormat="1">
      <c r="A276" s="112"/>
      <c r="B276" s="82"/>
      <c r="C276" s="61"/>
      <c r="D276" s="61"/>
      <c r="E276" s="61"/>
      <c r="F276" s="61"/>
      <c r="G276" s="61"/>
      <c r="H276" s="61"/>
      <c r="I276" s="61"/>
      <c r="J276" s="61"/>
      <c r="K276" s="61"/>
      <c r="L276" s="61"/>
      <c r="M276" s="61"/>
      <c r="N276" s="61"/>
      <c r="O276" s="61"/>
      <c r="P276" s="61"/>
      <c r="Q276" s="61"/>
      <c r="R276" s="61"/>
      <c r="T276" s="61"/>
      <c r="U276" s="61"/>
      <c r="V276" s="61"/>
      <c r="W276" s="61"/>
      <c r="X276" s="61"/>
      <c r="Y276" s="61"/>
      <c r="Z276" s="61"/>
      <c r="AA276" s="61"/>
      <c r="AB276" s="61"/>
      <c r="AC276" s="61"/>
      <c r="AD276" s="61"/>
      <c r="AE276" s="61"/>
    </row>
    <row r="277" spans="1:31" s="84" customFormat="1">
      <c r="A277" s="112"/>
      <c r="B277" s="82"/>
      <c r="C277" s="61"/>
      <c r="D277" s="61"/>
      <c r="E277" s="61"/>
      <c r="F277" s="61"/>
      <c r="G277" s="61"/>
      <c r="H277" s="61"/>
      <c r="I277" s="61"/>
      <c r="J277" s="61"/>
      <c r="K277" s="61"/>
      <c r="L277" s="61"/>
      <c r="M277" s="61"/>
      <c r="N277" s="61"/>
      <c r="O277" s="61"/>
      <c r="P277" s="61"/>
      <c r="Q277" s="61"/>
      <c r="R277" s="61"/>
      <c r="T277" s="61"/>
      <c r="U277" s="61"/>
      <c r="V277" s="61"/>
      <c r="W277" s="61"/>
      <c r="X277" s="61"/>
      <c r="Y277" s="61"/>
      <c r="Z277" s="61"/>
      <c r="AA277" s="61"/>
      <c r="AB277" s="61"/>
      <c r="AC277" s="61"/>
      <c r="AD277" s="61"/>
      <c r="AE277" s="61"/>
    </row>
    <row r="278" spans="1:31" s="84" customFormat="1">
      <c r="A278" s="112"/>
      <c r="B278" s="82"/>
      <c r="C278" s="61"/>
      <c r="D278" s="61"/>
      <c r="E278" s="61"/>
      <c r="F278" s="61"/>
      <c r="G278" s="61"/>
      <c r="H278" s="61"/>
      <c r="I278" s="61"/>
      <c r="J278" s="61"/>
      <c r="K278" s="61"/>
      <c r="L278" s="61"/>
      <c r="M278" s="61"/>
      <c r="N278" s="61"/>
      <c r="O278" s="61"/>
      <c r="P278" s="61"/>
      <c r="Q278" s="61"/>
      <c r="R278" s="61"/>
      <c r="T278" s="61"/>
      <c r="U278" s="61"/>
      <c r="V278" s="61"/>
      <c r="W278" s="61"/>
      <c r="X278" s="61"/>
      <c r="Y278" s="61"/>
      <c r="Z278" s="61"/>
      <c r="AA278" s="61"/>
      <c r="AB278" s="61"/>
      <c r="AC278" s="61"/>
      <c r="AD278" s="61"/>
      <c r="AE278" s="61"/>
    </row>
    <row r="279" spans="1:31" s="84" customFormat="1">
      <c r="A279" s="112"/>
      <c r="B279" s="82"/>
      <c r="C279" s="61"/>
      <c r="D279" s="61"/>
      <c r="E279" s="61"/>
      <c r="F279" s="61"/>
      <c r="G279" s="61"/>
      <c r="H279" s="61"/>
      <c r="I279" s="61"/>
      <c r="J279" s="61"/>
      <c r="K279" s="61"/>
      <c r="L279" s="61"/>
      <c r="M279" s="61"/>
      <c r="N279" s="61"/>
      <c r="O279" s="61"/>
      <c r="P279" s="61"/>
      <c r="Q279" s="61"/>
      <c r="R279" s="61"/>
      <c r="T279" s="61"/>
      <c r="U279" s="61"/>
      <c r="V279" s="61"/>
      <c r="W279" s="61"/>
      <c r="X279" s="61"/>
      <c r="Y279" s="61"/>
      <c r="Z279" s="61"/>
      <c r="AA279" s="61"/>
      <c r="AB279" s="61"/>
      <c r="AC279" s="61"/>
      <c r="AD279" s="61"/>
      <c r="AE279" s="61"/>
    </row>
    <row r="280" spans="1:31" s="84" customFormat="1">
      <c r="A280" s="112"/>
      <c r="B280" s="82"/>
      <c r="C280" s="61"/>
      <c r="D280" s="61"/>
      <c r="E280" s="61"/>
      <c r="F280" s="61"/>
      <c r="G280" s="61"/>
      <c r="H280" s="61"/>
      <c r="I280" s="61"/>
      <c r="J280" s="61"/>
      <c r="K280" s="61"/>
      <c r="L280" s="61"/>
      <c r="M280" s="61"/>
      <c r="N280" s="61"/>
      <c r="O280" s="61"/>
      <c r="P280" s="61"/>
      <c r="Q280" s="61"/>
      <c r="R280" s="61"/>
      <c r="T280" s="61"/>
      <c r="U280" s="61"/>
      <c r="V280" s="61"/>
      <c r="W280" s="61"/>
      <c r="X280" s="61"/>
      <c r="Y280" s="61"/>
      <c r="Z280" s="61"/>
      <c r="AA280" s="61"/>
      <c r="AB280" s="61"/>
      <c r="AC280" s="61"/>
      <c r="AD280" s="61"/>
      <c r="AE280" s="61"/>
    </row>
    <row r="281" spans="1:31" s="84" customFormat="1">
      <c r="A281" s="112"/>
      <c r="B281" s="82"/>
      <c r="C281" s="61"/>
      <c r="D281" s="61"/>
      <c r="E281" s="61"/>
      <c r="F281" s="61"/>
      <c r="G281" s="61"/>
      <c r="H281" s="61"/>
      <c r="I281" s="61"/>
      <c r="J281" s="61"/>
      <c r="K281" s="61"/>
      <c r="L281" s="61"/>
      <c r="M281" s="61"/>
      <c r="N281" s="61"/>
      <c r="O281" s="61"/>
      <c r="P281" s="61"/>
      <c r="Q281" s="61"/>
      <c r="R281" s="61"/>
      <c r="T281" s="61"/>
      <c r="U281" s="61"/>
      <c r="V281" s="61"/>
      <c r="W281" s="61"/>
      <c r="X281" s="61"/>
      <c r="Y281" s="61"/>
      <c r="Z281" s="61"/>
      <c r="AA281" s="61"/>
      <c r="AB281" s="61"/>
      <c r="AC281" s="61"/>
      <c r="AD281" s="61"/>
      <c r="AE281" s="61"/>
    </row>
    <row r="282" spans="1:31" s="84" customFormat="1">
      <c r="A282" s="112"/>
      <c r="B282" s="82"/>
      <c r="C282" s="61"/>
      <c r="D282" s="61"/>
      <c r="E282" s="61"/>
      <c r="F282" s="61"/>
      <c r="G282" s="61"/>
      <c r="H282" s="61"/>
      <c r="I282" s="61"/>
      <c r="J282" s="61"/>
      <c r="K282" s="61"/>
      <c r="L282" s="61"/>
      <c r="M282" s="61"/>
      <c r="N282" s="61"/>
      <c r="O282" s="61"/>
      <c r="P282" s="61"/>
      <c r="Q282" s="61"/>
      <c r="R282" s="61"/>
      <c r="T282" s="61"/>
      <c r="U282" s="61"/>
      <c r="V282" s="61"/>
      <c r="W282" s="61"/>
      <c r="X282" s="61"/>
      <c r="Y282" s="61"/>
      <c r="Z282" s="61"/>
      <c r="AA282" s="61"/>
      <c r="AB282" s="61"/>
      <c r="AC282" s="61"/>
      <c r="AD282" s="61"/>
      <c r="AE282" s="61"/>
    </row>
    <row r="283" spans="1:31" s="84" customFormat="1">
      <c r="A283" s="112"/>
      <c r="B283" s="82"/>
      <c r="C283" s="61"/>
      <c r="D283" s="61"/>
      <c r="E283" s="61"/>
      <c r="F283" s="61"/>
      <c r="G283" s="61"/>
      <c r="H283" s="61"/>
      <c r="I283" s="61"/>
      <c r="J283" s="61"/>
      <c r="K283" s="61"/>
      <c r="L283" s="61"/>
      <c r="M283" s="61"/>
      <c r="N283" s="61"/>
      <c r="O283" s="61"/>
      <c r="P283" s="61"/>
      <c r="Q283" s="61"/>
      <c r="R283" s="61"/>
      <c r="T283" s="61"/>
      <c r="U283" s="61"/>
      <c r="V283" s="61"/>
      <c r="W283" s="61"/>
      <c r="X283" s="61"/>
      <c r="Y283" s="61"/>
      <c r="Z283" s="61"/>
      <c r="AA283" s="61"/>
      <c r="AB283" s="61"/>
      <c r="AC283" s="61"/>
      <c r="AD283" s="61"/>
      <c r="AE283" s="61"/>
    </row>
    <row r="284" spans="1:31" s="84" customFormat="1">
      <c r="A284" s="112"/>
      <c r="B284" s="82"/>
      <c r="C284" s="61"/>
      <c r="D284" s="61"/>
      <c r="E284" s="61"/>
      <c r="F284" s="61"/>
      <c r="G284" s="61"/>
      <c r="H284" s="61"/>
      <c r="I284" s="61"/>
      <c r="J284" s="61"/>
      <c r="K284" s="61"/>
      <c r="L284" s="61"/>
      <c r="M284" s="61"/>
      <c r="N284" s="61"/>
      <c r="O284" s="61"/>
      <c r="P284" s="61"/>
      <c r="Q284" s="61"/>
      <c r="R284" s="61"/>
      <c r="T284" s="61"/>
      <c r="U284" s="61"/>
      <c r="V284" s="61"/>
      <c r="W284" s="61"/>
      <c r="X284" s="61"/>
      <c r="Y284" s="61"/>
      <c r="Z284" s="61"/>
      <c r="AA284" s="61"/>
      <c r="AB284" s="61"/>
      <c r="AC284" s="61"/>
      <c r="AD284" s="61"/>
      <c r="AE284" s="61"/>
    </row>
    <row r="285" spans="1:31" s="84" customFormat="1">
      <c r="A285" s="112"/>
      <c r="B285" s="82"/>
      <c r="C285" s="61"/>
      <c r="D285" s="61"/>
      <c r="E285" s="61"/>
      <c r="F285" s="61"/>
      <c r="G285" s="61"/>
      <c r="H285" s="61"/>
      <c r="I285" s="61"/>
      <c r="J285" s="61"/>
      <c r="K285" s="61"/>
      <c r="L285" s="61"/>
      <c r="M285" s="61"/>
      <c r="N285" s="61"/>
      <c r="O285" s="61"/>
      <c r="P285" s="61"/>
      <c r="Q285" s="61"/>
      <c r="R285" s="61"/>
      <c r="T285" s="61"/>
      <c r="U285" s="61"/>
      <c r="V285" s="61"/>
      <c r="W285" s="61"/>
      <c r="X285" s="61"/>
      <c r="Y285" s="61"/>
      <c r="Z285" s="61"/>
      <c r="AA285" s="61"/>
      <c r="AB285" s="61"/>
      <c r="AC285" s="61"/>
      <c r="AD285" s="61"/>
      <c r="AE285" s="61"/>
    </row>
    <row r="286" spans="1:31" s="84" customFormat="1">
      <c r="A286" s="112"/>
      <c r="B286" s="82"/>
      <c r="C286" s="61"/>
      <c r="D286" s="61"/>
      <c r="E286" s="61"/>
      <c r="F286" s="61"/>
      <c r="G286" s="61"/>
      <c r="H286" s="61"/>
      <c r="I286" s="61"/>
      <c r="J286" s="61"/>
      <c r="K286" s="61"/>
      <c r="L286" s="61"/>
      <c r="M286" s="61"/>
      <c r="N286" s="61"/>
      <c r="O286" s="61"/>
      <c r="P286" s="61"/>
      <c r="Q286" s="61"/>
      <c r="R286" s="61"/>
      <c r="T286" s="61"/>
      <c r="U286" s="61"/>
      <c r="V286" s="61"/>
      <c r="W286" s="61"/>
      <c r="X286" s="61"/>
      <c r="Y286" s="61"/>
      <c r="Z286" s="61"/>
      <c r="AA286" s="61"/>
      <c r="AB286" s="61"/>
      <c r="AC286" s="61"/>
      <c r="AD286" s="61"/>
      <c r="AE286" s="61"/>
    </row>
    <row r="287" spans="1:31" s="84" customFormat="1">
      <c r="A287" s="112"/>
      <c r="B287" s="82"/>
      <c r="C287" s="61"/>
      <c r="D287" s="61"/>
      <c r="E287" s="61"/>
      <c r="F287" s="61"/>
      <c r="G287" s="61"/>
      <c r="H287" s="61"/>
      <c r="I287" s="61"/>
      <c r="J287" s="61"/>
      <c r="K287" s="61"/>
      <c r="L287" s="61"/>
      <c r="M287" s="61"/>
      <c r="N287" s="61"/>
      <c r="O287" s="61"/>
      <c r="P287" s="61"/>
      <c r="Q287" s="61"/>
      <c r="R287" s="61"/>
      <c r="T287" s="61"/>
      <c r="U287" s="61"/>
      <c r="V287" s="61"/>
      <c r="W287" s="61"/>
      <c r="X287" s="61"/>
      <c r="Y287" s="61"/>
      <c r="Z287" s="61"/>
      <c r="AA287" s="61"/>
      <c r="AB287" s="61"/>
      <c r="AC287" s="61"/>
      <c r="AD287" s="61"/>
      <c r="AE287" s="61"/>
    </row>
    <row r="288" spans="1:31" s="84" customFormat="1">
      <c r="A288" s="112"/>
      <c r="B288" s="82"/>
      <c r="C288" s="61"/>
      <c r="D288" s="61"/>
      <c r="E288" s="61"/>
      <c r="F288" s="61"/>
      <c r="G288" s="61"/>
      <c r="H288" s="61"/>
      <c r="I288" s="61"/>
      <c r="J288" s="61"/>
      <c r="K288" s="61"/>
      <c r="L288" s="61"/>
      <c r="M288" s="61"/>
      <c r="N288" s="61"/>
      <c r="O288" s="61"/>
      <c r="P288" s="61"/>
      <c r="Q288" s="61"/>
      <c r="R288" s="61"/>
      <c r="T288" s="61"/>
      <c r="U288" s="61"/>
      <c r="V288" s="61"/>
      <c r="W288" s="61"/>
      <c r="X288" s="61"/>
      <c r="Y288" s="61"/>
      <c r="Z288" s="61"/>
      <c r="AA288" s="61"/>
      <c r="AB288" s="61"/>
      <c r="AC288" s="61"/>
      <c r="AD288" s="61"/>
      <c r="AE288" s="61"/>
    </row>
    <row r="289" spans="1:31" s="84" customFormat="1">
      <c r="A289" s="112"/>
      <c r="B289" s="82"/>
      <c r="C289" s="61"/>
      <c r="D289" s="61"/>
      <c r="E289" s="61"/>
      <c r="F289" s="61"/>
      <c r="G289" s="61"/>
      <c r="H289" s="61"/>
      <c r="I289" s="61"/>
      <c r="J289" s="61"/>
      <c r="K289" s="61"/>
      <c r="L289" s="61"/>
      <c r="M289" s="61"/>
      <c r="N289" s="61"/>
      <c r="O289" s="61"/>
      <c r="P289" s="61"/>
      <c r="Q289" s="61"/>
      <c r="R289" s="61"/>
      <c r="T289" s="61"/>
      <c r="U289" s="61"/>
      <c r="V289" s="61"/>
      <c r="W289" s="61"/>
      <c r="X289" s="61"/>
      <c r="Y289" s="61"/>
      <c r="Z289" s="61"/>
      <c r="AA289" s="61"/>
      <c r="AB289" s="61"/>
      <c r="AC289" s="61"/>
      <c r="AD289" s="61"/>
      <c r="AE289" s="61"/>
    </row>
    <row r="290" spans="1:31" s="84" customFormat="1">
      <c r="A290" s="112"/>
      <c r="B290" s="82"/>
      <c r="C290" s="61"/>
      <c r="D290" s="61"/>
      <c r="E290" s="61"/>
      <c r="F290" s="61"/>
      <c r="G290" s="61"/>
      <c r="H290" s="61"/>
      <c r="I290" s="61"/>
      <c r="J290" s="61"/>
      <c r="K290" s="61"/>
      <c r="L290" s="61"/>
      <c r="M290" s="61"/>
      <c r="N290" s="61"/>
      <c r="O290" s="61"/>
      <c r="P290" s="61"/>
      <c r="Q290" s="61"/>
      <c r="R290" s="61"/>
      <c r="T290" s="61"/>
      <c r="U290" s="61"/>
      <c r="V290" s="61"/>
      <c r="W290" s="61"/>
      <c r="X290" s="61"/>
      <c r="Y290" s="61"/>
      <c r="Z290" s="61"/>
      <c r="AA290" s="61"/>
      <c r="AB290" s="61"/>
      <c r="AC290" s="61"/>
      <c r="AD290" s="61"/>
      <c r="AE290" s="61"/>
    </row>
    <row r="291" spans="1:31" s="84" customFormat="1">
      <c r="A291" s="112"/>
      <c r="B291" s="82"/>
      <c r="C291" s="61"/>
      <c r="D291" s="61"/>
      <c r="E291" s="61"/>
      <c r="F291" s="61"/>
      <c r="G291" s="61"/>
      <c r="H291" s="61"/>
      <c r="I291" s="61"/>
      <c r="J291" s="61"/>
      <c r="K291" s="61"/>
      <c r="L291" s="61"/>
      <c r="M291" s="61"/>
      <c r="N291" s="61"/>
      <c r="O291" s="61"/>
      <c r="P291" s="61"/>
      <c r="Q291" s="61"/>
      <c r="R291" s="61"/>
      <c r="T291" s="61"/>
      <c r="U291" s="61"/>
      <c r="V291" s="61"/>
      <c r="W291" s="61"/>
      <c r="X291" s="61"/>
      <c r="Y291" s="61"/>
      <c r="Z291" s="61"/>
      <c r="AA291" s="61"/>
      <c r="AB291" s="61"/>
      <c r="AC291" s="61"/>
      <c r="AD291" s="61"/>
      <c r="AE291" s="61"/>
    </row>
    <row r="292" spans="1:31" s="84" customFormat="1">
      <c r="A292" s="112"/>
      <c r="B292" s="82"/>
      <c r="C292" s="61"/>
      <c r="D292" s="61"/>
      <c r="E292" s="61"/>
      <c r="F292" s="61"/>
      <c r="G292" s="61"/>
      <c r="H292" s="61"/>
      <c r="I292" s="61"/>
      <c r="J292" s="61"/>
      <c r="K292" s="61"/>
      <c r="L292" s="61"/>
      <c r="M292" s="61"/>
      <c r="N292" s="61"/>
      <c r="O292" s="61"/>
      <c r="P292" s="61"/>
      <c r="Q292" s="61"/>
      <c r="R292" s="61"/>
      <c r="T292" s="61"/>
      <c r="U292" s="61"/>
      <c r="V292" s="61"/>
      <c r="W292" s="61"/>
      <c r="X292" s="61"/>
      <c r="Y292" s="61"/>
      <c r="Z292" s="61"/>
      <c r="AA292" s="61"/>
      <c r="AB292" s="61"/>
      <c r="AC292" s="61"/>
      <c r="AD292" s="61"/>
      <c r="AE292" s="61"/>
    </row>
    <row r="293" spans="1:31" s="84" customFormat="1">
      <c r="A293" s="112"/>
      <c r="B293" s="82"/>
      <c r="C293" s="61"/>
      <c r="D293" s="61"/>
      <c r="E293" s="61"/>
      <c r="F293" s="61"/>
      <c r="G293" s="61"/>
      <c r="H293" s="61"/>
      <c r="I293" s="61"/>
      <c r="J293" s="61"/>
      <c r="K293" s="61"/>
      <c r="L293" s="61"/>
      <c r="M293" s="61"/>
      <c r="N293" s="61"/>
      <c r="O293" s="61"/>
      <c r="P293" s="61"/>
      <c r="Q293" s="61"/>
      <c r="R293" s="61"/>
      <c r="T293" s="61"/>
      <c r="U293" s="61"/>
      <c r="V293" s="61"/>
      <c r="W293" s="61"/>
      <c r="X293" s="61"/>
      <c r="Y293" s="61"/>
      <c r="Z293" s="61"/>
      <c r="AA293" s="61"/>
      <c r="AB293" s="61"/>
      <c r="AC293" s="61"/>
      <c r="AD293" s="61"/>
      <c r="AE293" s="61"/>
    </row>
    <row r="294" spans="1:31" s="84" customFormat="1">
      <c r="A294" s="112"/>
      <c r="B294" s="82"/>
      <c r="C294" s="61"/>
      <c r="D294" s="61"/>
      <c r="E294" s="61"/>
      <c r="F294" s="61"/>
      <c r="G294" s="61"/>
      <c r="H294" s="61"/>
      <c r="I294" s="61"/>
      <c r="J294" s="61"/>
      <c r="K294" s="61"/>
      <c r="L294" s="61"/>
      <c r="M294" s="61"/>
      <c r="N294" s="61"/>
      <c r="O294" s="61"/>
      <c r="P294" s="61"/>
      <c r="Q294" s="61"/>
      <c r="R294" s="61"/>
      <c r="T294" s="61"/>
      <c r="U294" s="61"/>
      <c r="V294" s="61"/>
      <c r="W294" s="61"/>
      <c r="X294" s="61"/>
      <c r="Y294" s="61"/>
      <c r="Z294" s="61"/>
      <c r="AA294" s="61"/>
      <c r="AB294" s="61"/>
      <c r="AC294" s="61"/>
      <c r="AD294" s="61"/>
      <c r="AE294" s="61"/>
    </row>
    <row r="295" spans="1:31" s="84" customFormat="1">
      <c r="A295" s="112"/>
      <c r="B295" s="82"/>
      <c r="C295" s="61"/>
      <c r="D295" s="61"/>
      <c r="E295" s="61"/>
      <c r="F295" s="61"/>
      <c r="G295" s="61"/>
      <c r="H295" s="61"/>
      <c r="I295" s="61"/>
      <c r="J295" s="61"/>
      <c r="K295" s="61"/>
      <c r="L295" s="61"/>
      <c r="M295" s="61"/>
      <c r="N295" s="61"/>
      <c r="O295" s="61"/>
      <c r="P295" s="61"/>
      <c r="Q295" s="61"/>
      <c r="R295" s="61"/>
      <c r="T295" s="61"/>
      <c r="U295" s="61"/>
      <c r="V295" s="61"/>
      <c r="W295" s="61"/>
      <c r="X295" s="61"/>
      <c r="Y295" s="61"/>
      <c r="Z295" s="61"/>
      <c r="AA295" s="61"/>
      <c r="AB295" s="61"/>
      <c r="AC295" s="61"/>
      <c r="AD295" s="61"/>
      <c r="AE295" s="61"/>
    </row>
    <row r="296" spans="1:31" s="84" customFormat="1">
      <c r="A296" s="112"/>
      <c r="B296" s="82"/>
      <c r="C296" s="61"/>
      <c r="D296" s="61"/>
      <c r="E296" s="61"/>
      <c r="F296" s="61"/>
      <c r="G296" s="61"/>
      <c r="H296" s="61"/>
      <c r="I296" s="61"/>
      <c r="J296" s="61"/>
      <c r="K296" s="61"/>
      <c r="L296" s="61"/>
      <c r="M296" s="61"/>
      <c r="N296" s="61"/>
      <c r="O296" s="61"/>
      <c r="P296" s="61"/>
      <c r="Q296" s="61"/>
      <c r="R296" s="61"/>
      <c r="T296" s="61"/>
      <c r="U296" s="61"/>
      <c r="V296" s="61"/>
      <c r="W296" s="61"/>
      <c r="X296" s="61"/>
      <c r="Y296" s="61"/>
      <c r="Z296" s="61"/>
      <c r="AA296" s="61"/>
      <c r="AB296" s="61"/>
      <c r="AC296" s="61"/>
      <c r="AD296" s="61"/>
      <c r="AE296" s="61"/>
    </row>
    <row r="297" spans="1:31" s="84" customFormat="1">
      <c r="A297" s="112"/>
      <c r="B297" s="82"/>
      <c r="C297" s="61"/>
      <c r="D297" s="61"/>
      <c r="E297" s="61"/>
      <c r="F297" s="61"/>
      <c r="G297" s="61"/>
      <c r="H297" s="61"/>
      <c r="I297" s="61"/>
      <c r="J297" s="61"/>
      <c r="K297" s="61"/>
      <c r="L297" s="61"/>
      <c r="M297" s="61"/>
      <c r="N297" s="61"/>
      <c r="O297" s="61"/>
      <c r="P297" s="61"/>
      <c r="Q297" s="61"/>
      <c r="R297" s="61"/>
      <c r="T297" s="61"/>
      <c r="U297" s="61"/>
      <c r="V297" s="61"/>
      <c r="W297" s="61"/>
      <c r="X297" s="61"/>
      <c r="Y297" s="61"/>
      <c r="Z297" s="61"/>
      <c r="AA297" s="61"/>
      <c r="AB297" s="61"/>
      <c r="AC297" s="61"/>
      <c r="AD297" s="61"/>
      <c r="AE297" s="61"/>
    </row>
    <row r="298" spans="1:31" s="84" customFormat="1">
      <c r="A298" s="112"/>
      <c r="B298" s="82"/>
      <c r="C298" s="61"/>
      <c r="D298" s="61"/>
      <c r="E298" s="61"/>
      <c r="F298" s="61"/>
      <c r="G298" s="61"/>
      <c r="H298" s="61"/>
      <c r="I298" s="61"/>
      <c r="J298" s="61"/>
      <c r="K298" s="61"/>
      <c r="L298" s="61"/>
      <c r="M298" s="61"/>
      <c r="N298" s="61"/>
      <c r="O298" s="61"/>
      <c r="P298" s="61"/>
      <c r="Q298" s="61"/>
      <c r="R298" s="61"/>
      <c r="T298" s="61"/>
      <c r="U298" s="61"/>
      <c r="V298" s="61"/>
      <c r="W298" s="61"/>
      <c r="X298" s="61"/>
      <c r="Y298" s="61"/>
      <c r="Z298" s="61"/>
      <c r="AA298" s="61"/>
      <c r="AB298" s="61"/>
      <c r="AC298" s="61"/>
      <c r="AD298" s="61"/>
      <c r="AE298" s="61"/>
    </row>
    <row r="299" spans="1:31" s="84" customFormat="1">
      <c r="A299" s="112"/>
      <c r="B299" s="82"/>
      <c r="C299" s="61"/>
      <c r="D299" s="61"/>
      <c r="E299" s="61"/>
      <c r="F299" s="61"/>
      <c r="G299" s="61"/>
      <c r="H299" s="61"/>
      <c r="I299" s="61"/>
      <c r="J299" s="61"/>
      <c r="K299" s="61"/>
      <c r="L299" s="61"/>
      <c r="M299" s="61"/>
      <c r="N299" s="61"/>
      <c r="O299" s="61"/>
      <c r="P299" s="61"/>
      <c r="Q299" s="61"/>
      <c r="R299" s="61"/>
      <c r="T299" s="61"/>
      <c r="U299" s="61"/>
      <c r="V299" s="61"/>
      <c r="W299" s="61"/>
      <c r="X299" s="61"/>
      <c r="Y299" s="61"/>
      <c r="Z299" s="61"/>
      <c r="AA299" s="61"/>
      <c r="AB299" s="61"/>
      <c r="AC299" s="61"/>
      <c r="AD299" s="61"/>
      <c r="AE299" s="61"/>
    </row>
    <row r="300" spans="1:31" s="84" customFormat="1">
      <c r="A300" s="112"/>
      <c r="B300" s="82"/>
      <c r="C300" s="61"/>
      <c r="D300" s="61"/>
      <c r="E300" s="61"/>
      <c r="F300" s="61"/>
      <c r="G300" s="61"/>
      <c r="H300" s="61"/>
      <c r="I300" s="61"/>
      <c r="J300" s="61"/>
      <c r="K300" s="61"/>
      <c r="L300" s="61"/>
      <c r="M300" s="61"/>
      <c r="N300" s="61"/>
      <c r="O300" s="61"/>
      <c r="P300" s="61"/>
      <c r="Q300" s="61"/>
      <c r="R300" s="61"/>
      <c r="T300" s="61"/>
      <c r="U300" s="61"/>
      <c r="V300" s="61"/>
      <c r="W300" s="61"/>
      <c r="X300" s="61"/>
      <c r="Y300" s="61"/>
      <c r="Z300" s="61"/>
      <c r="AA300" s="61"/>
      <c r="AB300" s="61"/>
      <c r="AC300" s="61"/>
      <c r="AD300" s="61"/>
      <c r="AE300" s="61"/>
    </row>
    <row r="301" spans="1:31" s="84" customFormat="1">
      <c r="A301" s="112"/>
      <c r="B301" s="82"/>
      <c r="C301" s="61"/>
      <c r="D301" s="61"/>
      <c r="E301" s="61"/>
      <c r="F301" s="61"/>
      <c r="G301" s="61"/>
      <c r="H301" s="61"/>
      <c r="I301" s="61"/>
      <c r="J301" s="61"/>
      <c r="K301" s="61"/>
      <c r="L301" s="61"/>
      <c r="M301" s="61"/>
      <c r="N301" s="61"/>
      <c r="O301" s="61"/>
      <c r="P301" s="61"/>
      <c r="Q301" s="61"/>
      <c r="R301" s="61"/>
      <c r="T301" s="61"/>
      <c r="U301" s="61"/>
      <c r="V301" s="61"/>
      <c r="W301" s="61"/>
      <c r="X301" s="61"/>
      <c r="Y301" s="61"/>
      <c r="Z301" s="61"/>
      <c r="AA301" s="61"/>
      <c r="AB301" s="61"/>
      <c r="AC301" s="61"/>
      <c r="AD301" s="61"/>
      <c r="AE301" s="61"/>
    </row>
    <row r="302" spans="1:31" s="84" customFormat="1">
      <c r="A302" s="112"/>
      <c r="B302" s="82"/>
      <c r="C302" s="61"/>
      <c r="D302" s="61"/>
      <c r="E302" s="61"/>
      <c r="F302" s="61"/>
      <c r="G302" s="61"/>
      <c r="H302" s="61"/>
      <c r="I302" s="61"/>
      <c r="J302" s="61"/>
      <c r="K302" s="61"/>
      <c r="L302" s="61"/>
      <c r="M302" s="61"/>
      <c r="N302" s="61"/>
      <c r="O302" s="61"/>
      <c r="P302" s="61"/>
      <c r="Q302" s="61"/>
      <c r="R302" s="61"/>
      <c r="T302" s="61"/>
      <c r="U302" s="61"/>
      <c r="V302" s="61"/>
      <c r="W302" s="61"/>
      <c r="X302" s="61"/>
      <c r="Y302" s="61"/>
      <c r="Z302" s="61"/>
      <c r="AA302" s="61"/>
      <c r="AB302" s="61"/>
      <c r="AC302" s="61"/>
      <c r="AD302" s="61"/>
      <c r="AE302" s="61"/>
    </row>
    <row r="303" spans="1:31" s="84" customFormat="1">
      <c r="A303" s="112"/>
      <c r="B303" s="82"/>
      <c r="C303" s="61"/>
      <c r="D303" s="61"/>
      <c r="E303" s="61"/>
      <c r="F303" s="61"/>
      <c r="G303" s="61"/>
      <c r="H303" s="61"/>
      <c r="I303" s="61"/>
      <c r="J303" s="61"/>
      <c r="K303" s="61"/>
      <c r="L303" s="61"/>
      <c r="M303" s="61"/>
      <c r="N303" s="61"/>
      <c r="O303" s="61"/>
      <c r="P303" s="61"/>
      <c r="Q303" s="61"/>
      <c r="R303" s="61"/>
      <c r="T303" s="61"/>
      <c r="U303" s="61"/>
      <c r="V303" s="61"/>
      <c r="W303" s="61"/>
      <c r="X303" s="61"/>
      <c r="Y303" s="61"/>
      <c r="Z303" s="61"/>
      <c r="AA303" s="61"/>
      <c r="AB303" s="61"/>
      <c r="AC303" s="61"/>
      <c r="AD303" s="61"/>
      <c r="AE303" s="61"/>
    </row>
    <row r="304" spans="1:31" s="84" customFormat="1">
      <c r="A304" s="112"/>
      <c r="B304" s="82"/>
      <c r="C304" s="61"/>
      <c r="D304" s="61"/>
      <c r="E304" s="61"/>
      <c r="F304" s="61"/>
      <c r="G304" s="61"/>
      <c r="H304" s="61"/>
      <c r="I304" s="61"/>
      <c r="J304" s="61"/>
      <c r="K304" s="61"/>
      <c r="L304" s="61"/>
      <c r="M304" s="61"/>
      <c r="N304" s="61"/>
      <c r="O304" s="61"/>
      <c r="P304" s="61"/>
      <c r="Q304" s="61"/>
      <c r="R304" s="61"/>
      <c r="T304" s="61"/>
      <c r="U304" s="61"/>
      <c r="V304" s="61"/>
      <c r="W304" s="61"/>
      <c r="X304" s="61"/>
      <c r="Y304" s="61"/>
      <c r="Z304" s="61"/>
      <c r="AA304" s="61"/>
      <c r="AB304" s="61"/>
      <c r="AC304" s="61"/>
      <c r="AD304" s="61"/>
      <c r="AE304" s="61"/>
    </row>
    <row r="305" spans="1:31" s="84" customFormat="1">
      <c r="A305" s="112"/>
      <c r="B305" s="82"/>
      <c r="C305" s="61"/>
      <c r="D305" s="61"/>
      <c r="E305" s="61"/>
      <c r="F305" s="61"/>
      <c r="G305" s="61"/>
      <c r="H305" s="61"/>
      <c r="I305" s="61"/>
      <c r="J305" s="61"/>
      <c r="K305" s="61"/>
      <c r="L305" s="61"/>
      <c r="M305" s="61"/>
      <c r="N305" s="61"/>
      <c r="O305" s="61"/>
      <c r="P305" s="61"/>
      <c r="Q305" s="61"/>
      <c r="R305" s="61"/>
      <c r="T305" s="61"/>
      <c r="U305" s="61"/>
      <c r="V305" s="61"/>
      <c r="W305" s="61"/>
      <c r="X305" s="61"/>
      <c r="Y305" s="61"/>
      <c r="Z305" s="61"/>
      <c r="AA305" s="61"/>
      <c r="AB305" s="61"/>
      <c r="AC305" s="61"/>
      <c r="AD305" s="61"/>
      <c r="AE305" s="61"/>
    </row>
    <row r="306" spans="1:31" s="84" customFormat="1">
      <c r="A306" s="112"/>
      <c r="B306" s="82"/>
      <c r="C306" s="61"/>
      <c r="D306" s="61"/>
      <c r="E306" s="61"/>
      <c r="F306" s="61"/>
      <c r="G306" s="61"/>
      <c r="H306" s="61"/>
      <c r="I306" s="61"/>
      <c r="J306" s="61"/>
      <c r="K306" s="61"/>
      <c r="L306" s="61"/>
      <c r="M306" s="61"/>
      <c r="N306" s="61"/>
      <c r="O306" s="61"/>
      <c r="P306" s="61"/>
      <c r="Q306" s="61"/>
      <c r="R306" s="61"/>
      <c r="T306" s="61"/>
      <c r="U306" s="61"/>
      <c r="V306" s="61"/>
      <c r="W306" s="61"/>
      <c r="X306" s="61"/>
      <c r="Y306" s="61"/>
      <c r="Z306" s="61"/>
      <c r="AA306" s="61"/>
      <c r="AB306" s="61"/>
      <c r="AC306" s="61"/>
      <c r="AD306" s="61"/>
      <c r="AE306" s="61"/>
    </row>
    <row r="307" spans="1:31" s="84" customFormat="1">
      <c r="A307" s="112"/>
      <c r="B307" s="82"/>
      <c r="C307" s="61"/>
      <c r="D307" s="61"/>
      <c r="E307" s="61"/>
      <c r="F307" s="61"/>
      <c r="G307" s="61"/>
      <c r="H307" s="61"/>
      <c r="I307" s="61"/>
      <c r="J307" s="61"/>
      <c r="K307" s="61"/>
      <c r="L307" s="61"/>
      <c r="M307" s="61"/>
      <c r="N307" s="61"/>
      <c r="O307" s="61"/>
      <c r="P307" s="61"/>
      <c r="Q307" s="61"/>
      <c r="R307" s="61"/>
      <c r="T307" s="61"/>
      <c r="U307" s="61"/>
      <c r="V307" s="61"/>
      <c r="W307" s="61"/>
      <c r="X307" s="61"/>
      <c r="Y307" s="61"/>
      <c r="Z307" s="61"/>
      <c r="AA307" s="61"/>
      <c r="AB307" s="61"/>
      <c r="AC307" s="61"/>
      <c r="AD307" s="61"/>
      <c r="AE307" s="61"/>
    </row>
    <row r="308" spans="1:31" s="84" customFormat="1">
      <c r="A308" s="112"/>
      <c r="B308" s="82"/>
      <c r="C308" s="61"/>
      <c r="D308" s="61"/>
      <c r="E308" s="61"/>
      <c r="F308" s="61"/>
      <c r="G308" s="61"/>
      <c r="H308" s="61"/>
      <c r="I308" s="61"/>
      <c r="J308" s="61"/>
      <c r="K308" s="61"/>
      <c r="L308" s="61"/>
      <c r="M308" s="61"/>
      <c r="N308" s="61"/>
      <c r="O308" s="61"/>
      <c r="P308" s="61"/>
      <c r="Q308" s="61"/>
      <c r="R308" s="61"/>
      <c r="T308" s="61"/>
      <c r="U308" s="61"/>
      <c r="V308" s="61"/>
      <c r="W308" s="61"/>
      <c r="X308" s="61"/>
      <c r="Y308" s="61"/>
      <c r="Z308" s="61"/>
      <c r="AA308" s="61"/>
      <c r="AB308" s="61"/>
      <c r="AC308" s="61"/>
      <c r="AD308" s="61"/>
      <c r="AE308" s="61"/>
    </row>
    <row r="309" spans="1:31" s="84" customFormat="1">
      <c r="A309" s="112"/>
      <c r="B309" s="82"/>
      <c r="C309" s="61"/>
      <c r="D309" s="61"/>
      <c r="E309" s="61"/>
      <c r="F309" s="61"/>
      <c r="G309" s="61"/>
      <c r="H309" s="61"/>
      <c r="I309" s="61"/>
      <c r="J309" s="61"/>
      <c r="K309" s="61"/>
      <c r="L309" s="61"/>
      <c r="M309" s="61"/>
      <c r="N309" s="61"/>
      <c r="O309" s="61"/>
      <c r="P309" s="61"/>
      <c r="Q309" s="61"/>
      <c r="R309" s="61"/>
      <c r="T309" s="61"/>
      <c r="U309" s="61"/>
      <c r="V309" s="61"/>
      <c r="W309" s="61"/>
      <c r="X309" s="61"/>
      <c r="Y309" s="61"/>
      <c r="Z309" s="61"/>
      <c r="AA309" s="61"/>
      <c r="AB309" s="61"/>
      <c r="AC309" s="61"/>
      <c r="AD309" s="61"/>
      <c r="AE309" s="61"/>
    </row>
    <row r="310" spans="1:31" s="84" customFormat="1">
      <c r="A310" s="112"/>
      <c r="B310" s="82"/>
      <c r="C310" s="61"/>
      <c r="D310" s="61"/>
      <c r="E310" s="61"/>
      <c r="F310" s="61"/>
      <c r="G310" s="61"/>
      <c r="H310" s="61"/>
      <c r="I310" s="61"/>
      <c r="J310" s="61"/>
      <c r="K310" s="61"/>
      <c r="L310" s="61"/>
      <c r="M310" s="61"/>
      <c r="N310" s="61"/>
      <c r="O310" s="61"/>
      <c r="P310" s="61"/>
      <c r="Q310" s="61"/>
      <c r="R310" s="61"/>
      <c r="T310" s="61"/>
      <c r="U310" s="61"/>
      <c r="V310" s="61"/>
      <c r="W310" s="61"/>
      <c r="X310" s="61"/>
      <c r="Y310" s="61"/>
      <c r="Z310" s="61"/>
      <c r="AA310" s="61"/>
      <c r="AB310" s="61"/>
      <c r="AC310" s="61"/>
      <c r="AD310" s="61"/>
      <c r="AE310" s="61"/>
    </row>
    <row r="311" spans="1:31" s="84" customFormat="1">
      <c r="A311" s="112"/>
      <c r="B311" s="82"/>
      <c r="C311" s="61"/>
      <c r="D311" s="61"/>
      <c r="E311" s="61"/>
      <c r="F311" s="61"/>
      <c r="G311" s="61"/>
      <c r="H311" s="61"/>
      <c r="I311" s="61"/>
      <c r="J311" s="61"/>
      <c r="K311" s="61"/>
      <c r="L311" s="61"/>
      <c r="M311" s="61"/>
      <c r="N311" s="61"/>
      <c r="O311" s="61"/>
      <c r="P311" s="61"/>
      <c r="Q311" s="61"/>
      <c r="R311" s="61"/>
      <c r="T311" s="61"/>
      <c r="U311" s="61"/>
      <c r="V311" s="61"/>
      <c r="W311" s="61"/>
      <c r="X311" s="61"/>
      <c r="Y311" s="61"/>
      <c r="Z311" s="61"/>
      <c r="AA311" s="61"/>
      <c r="AB311" s="61"/>
      <c r="AC311" s="61"/>
      <c r="AD311" s="61"/>
      <c r="AE311" s="61"/>
    </row>
    <row r="312" spans="1:31" s="84" customFormat="1">
      <c r="A312" s="112"/>
      <c r="B312" s="82"/>
      <c r="C312" s="61"/>
      <c r="D312" s="61"/>
      <c r="E312" s="61"/>
      <c r="F312" s="61"/>
      <c r="G312" s="61"/>
      <c r="H312" s="61"/>
      <c r="I312" s="61"/>
      <c r="J312" s="61"/>
      <c r="K312" s="61"/>
      <c r="L312" s="61"/>
      <c r="M312" s="61"/>
      <c r="N312" s="61"/>
      <c r="O312" s="61"/>
      <c r="P312" s="61"/>
      <c r="Q312" s="61"/>
      <c r="R312" s="61"/>
      <c r="T312" s="61"/>
      <c r="U312" s="61"/>
      <c r="V312" s="61"/>
      <c r="W312" s="61"/>
      <c r="X312" s="61"/>
      <c r="Y312" s="61"/>
      <c r="Z312" s="61"/>
      <c r="AA312" s="61"/>
      <c r="AB312" s="61"/>
      <c r="AC312" s="61"/>
      <c r="AD312" s="61"/>
      <c r="AE312" s="61"/>
    </row>
    <row r="313" spans="1:31" s="84" customFormat="1">
      <c r="A313" s="112"/>
      <c r="B313" s="82"/>
      <c r="C313" s="61"/>
      <c r="D313" s="61"/>
      <c r="E313" s="61"/>
      <c r="F313" s="61"/>
      <c r="G313" s="61"/>
      <c r="H313" s="61"/>
      <c r="I313" s="61"/>
      <c r="J313" s="61"/>
      <c r="K313" s="61"/>
      <c r="L313" s="61"/>
      <c r="M313" s="61"/>
      <c r="N313" s="61"/>
      <c r="O313" s="61"/>
      <c r="P313" s="61"/>
      <c r="Q313" s="61"/>
      <c r="R313" s="61"/>
      <c r="T313" s="61"/>
      <c r="U313" s="61"/>
      <c r="V313" s="61"/>
      <c r="W313" s="61"/>
      <c r="X313" s="61"/>
      <c r="Y313" s="61"/>
      <c r="Z313" s="61"/>
      <c r="AA313" s="61"/>
      <c r="AB313" s="61"/>
      <c r="AC313" s="61"/>
      <c r="AD313" s="61"/>
      <c r="AE313" s="61"/>
    </row>
    <row r="314" spans="1:31" s="84" customFormat="1">
      <c r="A314" s="112"/>
      <c r="B314" s="82"/>
      <c r="C314" s="61"/>
      <c r="D314" s="61"/>
      <c r="E314" s="61"/>
      <c r="F314" s="61"/>
      <c r="G314" s="61"/>
      <c r="H314" s="61"/>
      <c r="I314" s="61"/>
      <c r="J314" s="61"/>
      <c r="K314" s="61"/>
      <c r="L314" s="61"/>
      <c r="M314" s="61"/>
      <c r="N314" s="61"/>
      <c r="O314" s="61"/>
      <c r="P314" s="61"/>
      <c r="Q314" s="61"/>
      <c r="R314" s="61"/>
      <c r="T314" s="61"/>
      <c r="U314" s="61"/>
      <c r="V314" s="61"/>
      <c r="W314" s="61"/>
      <c r="X314" s="61"/>
      <c r="Y314" s="61"/>
      <c r="Z314" s="61"/>
      <c r="AA314" s="61"/>
      <c r="AB314" s="61"/>
      <c r="AC314" s="61"/>
      <c r="AD314" s="61"/>
      <c r="AE314" s="61"/>
    </row>
    <row r="315" spans="1:31" s="84" customFormat="1">
      <c r="A315" s="112"/>
      <c r="B315" s="82"/>
      <c r="C315" s="61"/>
      <c r="D315" s="61"/>
      <c r="E315" s="61"/>
      <c r="F315" s="61"/>
      <c r="G315" s="61"/>
      <c r="H315" s="61"/>
      <c r="I315" s="61"/>
      <c r="J315" s="61"/>
      <c r="K315" s="61"/>
      <c r="L315" s="61"/>
      <c r="M315" s="61"/>
      <c r="N315" s="61"/>
      <c r="O315" s="61"/>
      <c r="P315" s="61"/>
      <c r="Q315" s="61"/>
      <c r="R315" s="61"/>
      <c r="T315" s="61"/>
      <c r="U315" s="61"/>
      <c r="V315" s="61"/>
      <c r="W315" s="61"/>
      <c r="X315" s="61"/>
      <c r="Y315" s="61"/>
      <c r="Z315" s="61"/>
      <c r="AA315" s="61"/>
      <c r="AB315" s="61"/>
      <c r="AC315" s="61"/>
      <c r="AD315" s="61"/>
      <c r="AE315" s="61"/>
    </row>
    <row r="316" spans="1:31" s="84" customFormat="1">
      <c r="A316" s="112"/>
      <c r="B316" s="82"/>
      <c r="C316" s="61"/>
      <c r="D316" s="61"/>
      <c r="E316" s="61"/>
      <c r="F316" s="61"/>
      <c r="G316" s="61"/>
      <c r="H316" s="61"/>
      <c r="I316" s="61"/>
      <c r="J316" s="61"/>
      <c r="K316" s="61"/>
      <c r="L316" s="61"/>
      <c r="M316" s="61"/>
      <c r="N316" s="61"/>
      <c r="O316" s="61"/>
      <c r="P316" s="61"/>
      <c r="Q316" s="61"/>
      <c r="R316" s="61"/>
      <c r="T316" s="61"/>
      <c r="U316" s="61"/>
      <c r="V316" s="61"/>
      <c r="W316" s="61"/>
      <c r="X316" s="61"/>
      <c r="Y316" s="61"/>
      <c r="Z316" s="61"/>
      <c r="AA316" s="61"/>
      <c r="AB316" s="61"/>
      <c r="AC316" s="61"/>
      <c r="AD316" s="61"/>
      <c r="AE316" s="61"/>
    </row>
    <row r="317" spans="1:31" s="84" customFormat="1">
      <c r="A317" s="112"/>
      <c r="B317" s="82"/>
      <c r="C317" s="61"/>
      <c r="D317" s="61"/>
      <c r="E317" s="61"/>
      <c r="F317" s="61"/>
      <c r="G317" s="61"/>
      <c r="H317" s="61"/>
      <c r="I317" s="61"/>
      <c r="J317" s="61"/>
      <c r="K317" s="61"/>
      <c r="L317" s="61"/>
      <c r="M317" s="61"/>
      <c r="N317" s="61"/>
      <c r="O317" s="61"/>
      <c r="P317" s="61"/>
      <c r="Q317" s="61"/>
      <c r="R317" s="61"/>
      <c r="T317" s="61"/>
      <c r="U317" s="61"/>
      <c r="V317" s="61"/>
      <c r="W317" s="61"/>
      <c r="X317" s="61"/>
      <c r="Y317" s="61"/>
      <c r="Z317" s="61"/>
      <c r="AA317" s="61"/>
      <c r="AB317" s="61"/>
      <c r="AC317" s="61"/>
      <c r="AD317" s="61"/>
      <c r="AE317" s="61"/>
    </row>
    <row r="318" spans="1:31" s="84" customFormat="1">
      <c r="A318" s="112"/>
      <c r="B318" s="82"/>
      <c r="C318" s="61"/>
      <c r="D318" s="61"/>
      <c r="E318" s="61"/>
      <c r="F318" s="61"/>
      <c r="G318" s="61"/>
      <c r="H318" s="61"/>
      <c r="I318" s="61"/>
      <c r="J318" s="61"/>
      <c r="K318" s="61"/>
      <c r="L318" s="61"/>
      <c r="M318" s="61"/>
      <c r="N318" s="61"/>
      <c r="O318" s="61"/>
      <c r="P318" s="61"/>
      <c r="Q318" s="61"/>
      <c r="R318" s="61"/>
      <c r="T318" s="61"/>
      <c r="U318" s="61"/>
      <c r="V318" s="61"/>
      <c r="W318" s="61"/>
      <c r="X318" s="61"/>
      <c r="Y318" s="61"/>
      <c r="Z318" s="61"/>
      <c r="AA318" s="61"/>
      <c r="AB318" s="61"/>
      <c r="AC318" s="61"/>
      <c r="AD318" s="61"/>
      <c r="AE318" s="61"/>
    </row>
    <row r="319" spans="1:31" s="84" customFormat="1">
      <c r="A319" s="112"/>
      <c r="B319" s="82"/>
      <c r="C319" s="61"/>
      <c r="D319" s="61"/>
      <c r="E319" s="61"/>
      <c r="F319" s="61"/>
      <c r="G319" s="61"/>
      <c r="H319" s="61"/>
      <c r="I319" s="61"/>
      <c r="J319" s="61"/>
      <c r="K319" s="61"/>
      <c r="L319" s="61"/>
      <c r="M319" s="61"/>
      <c r="N319" s="61"/>
      <c r="O319" s="61"/>
      <c r="P319" s="61"/>
      <c r="Q319" s="61"/>
      <c r="R319" s="61"/>
      <c r="T319" s="61"/>
      <c r="U319" s="61"/>
      <c r="V319" s="61"/>
      <c r="W319" s="61"/>
      <c r="X319" s="61"/>
      <c r="Y319" s="61"/>
      <c r="Z319" s="61"/>
      <c r="AA319" s="61"/>
      <c r="AB319" s="61"/>
      <c r="AC319" s="61"/>
      <c r="AD319" s="61"/>
      <c r="AE319" s="61"/>
    </row>
    <row r="320" spans="1:31" s="84" customFormat="1">
      <c r="A320" s="112"/>
      <c r="B320" s="82"/>
      <c r="C320" s="61"/>
      <c r="D320" s="61"/>
      <c r="E320" s="61"/>
      <c r="F320" s="61"/>
      <c r="G320" s="61"/>
      <c r="H320" s="61"/>
      <c r="I320" s="61"/>
      <c r="J320" s="61"/>
      <c r="K320" s="61"/>
      <c r="L320" s="61"/>
      <c r="M320" s="61"/>
      <c r="N320" s="61"/>
      <c r="O320" s="61"/>
      <c r="P320" s="61"/>
      <c r="Q320" s="61"/>
      <c r="R320" s="61"/>
      <c r="T320" s="61"/>
      <c r="U320" s="61"/>
      <c r="V320" s="61"/>
      <c r="W320" s="61"/>
      <c r="X320" s="61"/>
      <c r="Y320" s="61"/>
      <c r="Z320" s="61"/>
      <c r="AA320" s="61"/>
      <c r="AB320" s="61"/>
      <c r="AC320" s="61"/>
      <c r="AD320" s="61"/>
      <c r="AE320" s="61"/>
    </row>
    <row r="321" spans="1:31" s="84" customFormat="1">
      <c r="A321" s="112"/>
      <c r="B321" s="82"/>
      <c r="C321" s="61"/>
      <c r="D321" s="61"/>
      <c r="E321" s="61"/>
      <c r="F321" s="61"/>
      <c r="G321" s="61"/>
      <c r="H321" s="61"/>
      <c r="I321" s="61"/>
      <c r="J321" s="61"/>
      <c r="K321" s="61"/>
      <c r="L321" s="61"/>
      <c r="M321" s="61"/>
      <c r="N321" s="61"/>
      <c r="O321" s="61"/>
      <c r="P321" s="61"/>
      <c r="Q321" s="61"/>
      <c r="R321" s="61"/>
      <c r="T321" s="61"/>
      <c r="U321" s="61"/>
      <c r="V321" s="61"/>
      <c r="W321" s="61"/>
      <c r="X321" s="61"/>
      <c r="Y321" s="61"/>
      <c r="Z321" s="61"/>
      <c r="AA321" s="61"/>
      <c r="AB321" s="61"/>
      <c r="AC321" s="61"/>
      <c r="AD321" s="61"/>
      <c r="AE321" s="61"/>
    </row>
    <row r="322" spans="1:31" s="84" customFormat="1">
      <c r="A322" s="112"/>
      <c r="B322" s="82"/>
      <c r="C322" s="61"/>
      <c r="D322" s="61"/>
      <c r="E322" s="61"/>
      <c r="F322" s="61"/>
      <c r="G322" s="61"/>
      <c r="H322" s="61"/>
      <c r="I322" s="61"/>
      <c r="J322" s="61"/>
      <c r="K322" s="61"/>
      <c r="L322" s="61"/>
      <c r="M322" s="61"/>
      <c r="N322" s="61"/>
      <c r="O322" s="61"/>
      <c r="P322" s="61"/>
      <c r="Q322" s="61"/>
      <c r="R322" s="61"/>
      <c r="T322" s="61"/>
      <c r="U322" s="61"/>
      <c r="V322" s="61"/>
      <c r="W322" s="61"/>
      <c r="X322" s="61"/>
      <c r="Y322" s="61"/>
      <c r="Z322" s="61"/>
      <c r="AA322" s="61"/>
      <c r="AB322" s="61"/>
      <c r="AC322" s="61"/>
      <c r="AD322" s="61"/>
      <c r="AE322" s="61"/>
    </row>
    <row r="323" spans="1:31" s="84" customFormat="1">
      <c r="A323" s="112"/>
      <c r="B323" s="82"/>
      <c r="C323" s="61"/>
      <c r="D323" s="61"/>
      <c r="E323" s="61"/>
      <c r="F323" s="61"/>
      <c r="G323" s="61"/>
      <c r="H323" s="61"/>
      <c r="I323" s="61"/>
      <c r="J323" s="61"/>
      <c r="K323" s="61"/>
      <c r="L323" s="61"/>
      <c r="M323" s="61"/>
      <c r="N323" s="61"/>
      <c r="O323" s="61"/>
      <c r="P323" s="61"/>
      <c r="Q323" s="61"/>
      <c r="R323" s="61"/>
      <c r="T323" s="61"/>
      <c r="U323" s="61"/>
      <c r="V323" s="61"/>
      <c r="W323" s="61"/>
      <c r="X323" s="61"/>
      <c r="Y323" s="61"/>
      <c r="Z323" s="61"/>
      <c r="AA323" s="61"/>
      <c r="AB323" s="61"/>
      <c r="AC323" s="61"/>
      <c r="AD323" s="61"/>
      <c r="AE323" s="61"/>
    </row>
    <row r="324" spans="1:31" s="84" customFormat="1">
      <c r="A324" s="112"/>
      <c r="B324" s="82"/>
      <c r="C324" s="61"/>
      <c r="D324" s="61"/>
      <c r="E324" s="61"/>
      <c r="F324" s="61"/>
      <c r="G324" s="61"/>
      <c r="H324" s="61"/>
      <c r="I324" s="61"/>
      <c r="J324" s="61"/>
      <c r="K324" s="61"/>
      <c r="L324" s="61"/>
      <c r="M324" s="61"/>
      <c r="N324" s="61"/>
      <c r="O324" s="61"/>
      <c r="P324" s="61"/>
      <c r="Q324" s="61"/>
      <c r="R324" s="61"/>
      <c r="T324" s="61"/>
      <c r="U324" s="61"/>
      <c r="V324" s="61"/>
      <c r="W324" s="61"/>
      <c r="X324" s="61"/>
      <c r="Y324" s="61"/>
      <c r="Z324" s="61"/>
      <c r="AA324" s="61"/>
      <c r="AB324" s="61"/>
      <c r="AC324" s="61"/>
      <c r="AD324" s="61"/>
      <c r="AE324" s="61"/>
    </row>
    <row r="325" spans="1:31" s="84" customFormat="1">
      <c r="A325" s="112"/>
      <c r="B325" s="82"/>
      <c r="C325" s="61"/>
      <c r="D325" s="61"/>
      <c r="E325" s="61"/>
      <c r="F325" s="61"/>
      <c r="G325" s="61"/>
      <c r="H325" s="61"/>
      <c r="I325" s="61"/>
      <c r="J325" s="61"/>
      <c r="K325" s="61"/>
      <c r="L325" s="61"/>
      <c r="M325" s="61"/>
      <c r="N325" s="61"/>
      <c r="O325" s="61"/>
      <c r="P325" s="61"/>
      <c r="Q325" s="61"/>
      <c r="R325" s="61"/>
      <c r="T325" s="61"/>
      <c r="U325" s="61"/>
      <c r="V325" s="61"/>
      <c r="W325" s="61"/>
      <c r="X325" s="61"/>
      <c r="Y325" s="61"/>
      <c r="Z325" s="61"/>
      <c r="AA325" s="61"/>
      <c r="AB325" s="61"/>
      <c r="AC325" s="61"/>
      <c r="AD325" s="61"/>
      <c r="AE325" s="61"/>
    </row>
    <row r="326" spans="1:31" s="84" customFormat="1">
      <c r="A326" s="112"/>
      <c r="B326" s="82"/>
      <c r="C326" s="61"/>
      <c r="D326" s="61"/>
      <c r="E326" s="61"/>
      <c r="F326" s="61"/>
      <c r="G326" s="61"/>
      <c r="H326" s="61"/>
      <c r="I326" s="61"/>
      <c r="J326" s="61"/>
      <c r="K326" s="61"/>
      <c r="L326" s="61"/>
      <c r="M326" s="61"/>
      <c r="N326" s="61"/>
      <c r="O326" s="61"/>
      <c r="P326" s="61"/>
      <c r="Q326" s="61"/>
      <c r="R326" s="61"/>
      <c r="T326" s="61"/>
      <c r="U326" s="61"/>
      <c r="V326" s="61"/>
      <c r="W326" s="61"/>
      <c r="X326" s="61"/>
      <c r="Y326" s="61"/>
      <c r="Z326" s="61"/>
      <c r="AA326" s="61"/>
      <c r="AB326" s="61"/>
      <c r="AC326" s="61"/>
      <c r="AD326" s="61"/>
      <c r="AE326" s="61"/>
    </row>
    <row r="327" spans="1:31" s="84" customFormat="1">
      <c r="A327" s="112"/>
      <c r="B327" s="82"/>
      <c r="C327" s="61"/>
      <c r="D327" s="61"/>
      <c r="E327" s="61"/>
      <c r="F327" s="61"/>
      <c r="G327" s="61"/>
      <c r="H327" s="61"/>
      <c r="I327" s="61"/>
      <c r="J327" s="61"/>
      <c r="K327" s="61"/>
      <c r="L327" s="61"/>
      <c r="M327" s="61"/>
      <c r="N327" s="61"/>
      <c r="O327" s="61"/>
      <c r="P327" s="61"/>
      <c r="Q327" s="61"/>
      <c r="R327" s="61"/>
      <c r="T327" s="61"/>
      <c r="U327" s="61"/>
      <c r="V327" s="61"/>
      <c r="W327" s="61"/>
      <c r="X327" s="61"/>
      <c r="Y327" s="61"/>
      <c r="Z327" s="61"/>
      <c r="AA327" s="61"/>
      <c r="AB327" s="61"/>
      <c r="AC327" s="61"/>
      <c r="AD327" s="61"/>
      <c r="AE327" s="61"/>
    </row>
    <row r="328" spans="1:31" s="84" customFormat="1">
      <c r="A328" s="112"/>
      <c r="B328" s="82"/>
      <c r="C328" s="61"/>
      <c r="D328" s="61"/>
      <c r="E328" s="61"/>
      <c r="F328" s="61"/>
      <c r="G328" s="61"/>
      <c r="H328" s="61"/>
      <c r="I328" s="61"/>
      <c r="J328" s="61"/>
      <c r="K328" s="61"/>
      <c r="L328" s="61"/>
      <c r="M328" s="61"/>
      <c r="N328" s="61"/>
      <c r="O328" s="61"/>
      <c r="P328" s="61"/>
      <c r="Q328" s="61"/>
      <c r="R328" s="61"/>
      <c r="T328" s="61"/>
      <c r="U328" s="61"/>
      <c r="V328" s="61"/>
      <c r="W328" s="61"/>
      <c r="X328" s="61"/>
      <c r="Y328" s="61"/>
      <c r="Z328" s="61"/>
      <c r="AA328" s="61"/>
      <c r="AB328" s="61"/>
      <c r="AC328" s="61"/>
      <c r="AD328" s="61"/>
      <c r="AE328" s="61"/>
    </row>
    <row r="329" spans="1:31" s="84" customFormat="1">
      <c r="A329" s="112"/>
      <c r="B329" s="82"/>
      <c r="C329" s="61"/>
      <c r="D329" s="61"/>
      <c r="E329" s="61"/>
      <c r="F329" s="61"/>
      <c r="G329" s="61"/>
      <c r="H329" s="61"/>
      <c r="I329" s="61"/>
      <c r="J329" s="61"/>
      <c r="K329" s="61"/>
      <c r="L329" s="61"/>
      <c r="M329" s="61"/>
      <c r="N329" s="61"/>
      <c r="O329" s="61"/>
      <c r="P329" s="61"/>
      <c r="Q329" s="61"/>
      <c r="R329" s="61"/>
      <c r="T329" s="61"/>
      <c r="U329" s="61"/>
      <c r="V329" s="61"/>
      <c r="W329" s="61"/>
      <c r="X329" s="61"/>
      <c r="Y329" s="61"/>
      <c r="Z329" s="61"/>
      <c r="AA329" s="61"/>
      <c r="AB329" s="61"/>
      <c r="AC329" s="61"/>
      <c r="AD329" s="61"/>
      <c r="AE329" s="61"/>
    </row>
    <row r="330" spans="1:31" s="84" customFormat="1">
      <c r="A330" s="112"/>
      <c r="B330" s="82"/>
      <c r="C330" s="61"/>
      <c r="D330" s="61"/>
      <c r="E330" s="61"/>
      <c r="F330" s="61"/>
      <c r="G330" s="61"/>
      <c r="H330" s="61"/>
      <c r="I330" s="61"/>
      <c r="J330" s="61"/>
      <c r="K330" s="61"/>
      <c r="L330" s="61"/>
      <c r="M330" s="61"/>
      <c r="N330" s="61"/>
      <c r="O330" s="61"/>
      <c r="P330" s="61"/>
      <c r="Q330" s="61"/>
      <c r="R330" s="61"/>
      <c r="T330" s="61"/>
      <c r="U330" s="61"/>
      <c r="V330" s="61"/>
      <c r="W330" s="61"/>
      <c r="X330" s="61"/>
      <c r="Y330" s="61"/>
      <c r="Z330" s="61"/>
      <c r="AA330" s="61"/>
      <c r="AB330" s="61"/>
      <c r="AC330" s="61"/>
      <c r="AD330" s="61"/>
      <c r="AE330" s="61"/>
    </row>
    <row r="331" spans="1:31" s="84" customFormat="1">
      <c r="A331" s="112"/>
      <c r="B331" s="82"/>
      <c r="C331" s="61"/>
      <c r="D331" s="61"/>
      <c r="E331" s="61"/>
      <c r="F331" s="61"/>
      <c r="G331" s="61"/>
      <c r="H331" s="61"/>
      <c r="I331" s="61"/>
      <c r="J331" s="61"/>
      <c r="K331" s="61"/>
      <c r="L331" s="61"/>
      <c r="M331" s="61"/>
      <c r="N331" s="61"/>
      <c r="O331" s="61"/>
      <c r="P331" s="61"/>
      <c r="Q331" s="61"/>
      <c r="R331" s="61"/>
      <c r="T331" s="61"/>
      <c r="U331" s="61"/>
      <c r="V331" s="61"/>
      <c r="W331" s="61"/>
      <c r="X331" s="61"/>
      <c r="Y331" s="61"/>
      <c r="Z331" s="61"/>
      <c r="AA331" s="61"/>
      <c r="AB331" s="61"/>
      <c r="AC331" s="61"/>
      <c r="AD331" s="61"/>
      <c r="AE331" s="61"/>
    </row>
    <row r="332" spans="1:31" s="84" customFormat="1">
      <c r="A332" s="112"/>
      <c r="B332" s="82"/>
      <c r="C332" s="61"/>
      <c r="D332" s="61"/>
      <c r="E332" s="61"/>
      <c r="F332" s="61"/>
      <c r="G332" s="61"/>
      <c r="H332" s="61"/>
      <c r="I332" s="61"/>
      <c r="J332" s="61"/>
      <c r="K332" s="61"/>
      <c r="L332" s="61"/>
      <c r="M332" s="61"/>
      <c r="N332" s="61"/>
      <c r="O332" s="61"/>
      <c r="P332" s="61"/>
      <c r="Q332" s="61"/>
      <c r="R332" s="61"/>
      <c r="T332" s="61"/>
      <c r="U332" s="61"/>
      <c r="V332" s="61"/>
      <c r="W332" s="61"/>
      <c r="X332" s="61"/>
      <c r="Y332" s="61"/>
      <c r="Z332" s="61"/>
      <c r="AA332" s="61"/>
      <c r="AB332" s="61"/>
      <c r="AC332" s="61"/>
      <c r="AD332" s="61"/>
      <c r="AE332" s="61"/>
    </row>
    <row r="333" spans="1:31" s="84" customFormat="1">
      <c r="A333" s="112"/>
      <c r="B333" s="82"/>
      <c r="C333" s="61"/>
      <c r="D333" s="61"/>
      <c r="E333" s="61"/>
      <c r="F333" s="61"/>
      <c r="G333" s="61"/>
      <c r="H333" s="61"/>
      <c r="I333" s="61"/>
      <c r="J333" s="61"/>
      <c r="K333" s="61"/>
      <c r="L333" s="61"/>
      <c r="M333" s="61"/>
      <c r="N333" s="61"/>
      <c r="O333" s="61"/>
      <c r="P333" s="61"/>
      <c r="Q333" s="61"/>
      <c r="R333" s="61"/>
      <c r="T333" s="61"/>
      <c r="U333" s="61"/>
      <c r="V333" s="61"/>
      <c r="W333" s="61"/>
      <c r="X333" s="61"/>
      <c r="Y333" s="61"/>
      <c r="Z333" s="61"/>
      <c r="AA333" s="61"/>
      <c r="AB333" s="61"/>
      <c r="AC333" s="61"/>
      <c r="AD333" s="61"/>
      <c r="AE333" s="61"/>
    </row>
    <row r="334" spans="1:31" s="84" customFormat="1">
      <c r="A334" s="112"/>
      <c r="B334" s="82"/>
      <c r="C334" s="61"/>
      <c r="D334" s="61"/>
      <c r="E334" s="61"/>
      <c r="F334" s="61"/>
      <c r="G334" s="61"/>
      <c r="H334" s="61"/>
      <c r="I334" s="61"/>
      <c r="J334" s="61"/>
      <c r="K334" s="61"/>
      <c r="L334" s="61"/>
      <c r="M334" s="61"/>
      <c r="N334" s="61"/>
      <c r="O334" s="61"/>
      <c r="P334" s="61"/>
      <c r="Q334" s="61"/>
      <c r="R334" s="61"/>
      <c r="T334" s="61"/>
      <c r="U334" s="61"/>
      <c r="V334" s="61"/>
      <c r="W334" s="61"/>
      <c r="X334" s="61"/>
      <c r="Y334" s="61"/>
      <c r="Z334" s="61"/>
      <c r="AA334" s="61"/>
      <c r="AB334" s="61"/>
      <c r="AC334" s="61"/>
      <c r="AD334" s="61"/>
      <c r="AE334" s="61"/>
    </row>
    <row r="335" spans="1:31" s="84" customFormat="1">
      <c r="A335" s="112"/>
      <c r="B335" s="82"/>
      <c r="C335" s="61"/>
      <c r="D335" s="61"/>
      <c r="E335" s="61"/>
      <c r="F335" s="61"/>
      <c r="G335" s="61"/>
      <c r="H335" s="61"/>
      <c r="I335" s="61"/>
      <c r="J335" s="61"/>
      <c r="K335" s="61"/>
      <c r="L335" s="61"/>
      <c r="M335" s="61"/>
      <c r="N335" s="61"/>
      <c r="O335" s="61"/>
      <c r="P335" s="61"/>
      <c r="Q335" s="61"/>
      <c r="R335" s="61"/>
      <c r="T335" s="61"/>
      <c r="U335" s="61"/>
      <c r="V335" s="61"/>
      <c r="W335" s="61"/>
      <c r="X335" s="61"/>
      <c r="Y335" s="61"/>
      <c r="Z335" s="61"/>
      <c r="AA335" s="61"/>
      <c r="AB335" s="61"/>
      <c r="AC335" s="61"/>
      <c r="AD335" s="61"/>
      <c r="AE335" s="61"/>
    </row>
    <row r="336" spans="1:31" s="84" customFormat="1">
      <c r="A336" s="112"/>
      <c r="B336" s="82"/>
      <c r="C336" s="61"/>
      <c r="D336" s="61"/>
      <c r="E336" s="61"/>
      <c r="F336" s="61"/>
      <c r="G336" s="61"/>
      <c r="H336" s="61"/>
      <c r="I336" s="61"/>
      <c r="J336" s="61"/>
      <c r="K336" s="61"/>
      <c r="L336" s="61"/>
      <c r="M336" s="61"/>
      <c r="N336" s="61"/>
      <c r="O336" s="61"/>
      <c r="P336" s="61"/>
      <c r="Q336" s="61"/>
      <c r="R336" s="61"/>
      <c r="T336" s="61"/>
      <c r="U336" s="61"/>
      <c r="V336" s="61"/>
      <c r="W336" s="61"/>
      <c r="X336" s="61"/>
      <c r="Y336" s="61"/>
      <c r="Z336" s="61"/>
      <c r="AA336" s="61"/>
      <c r="AB336" s="61"/>
      <c r="AC336" s="61"/>
      <c r="AD336" s="61"/>
      <c r="AE336" s="61"/>
    </row>
    <row r="337" spans="1:31" s="84" customFormat="1">
      <c r="A337" s="112"/>
      <c r="B337" s="82"/>
      <c r="C337" s="61"/>
      <c r="D337" s="61"/>
      <c r="E337" s="61"/>
      <c r="F337" s="61"/>
      <c r="G337" s="61"/>
      <c r="H337" s="61"/>
      <c r="I337" s="61"/>
      <c r="J337" s="61"/>
      <c r="K337" s="61"/>
      <c r="L337" s="61"/>
      <c r="M337" s="61"/>
      <c r="N337" s="61"/>
      <c r="O337" s="61"/>
      <c r="P337" s="61"/>
      <c r="Q337" s="61"/>
      <c r="R337" s="61"/>
      <c r="T337" s="61"/>
      <c r="U337" s="61"/>
      <c r="V337" s="61"/>
      <c r="W337" s="61"/>
      <c r="X337" s="61"/>
      <c r="Y337" s="61"/>
      <c r="Z337" s="61"/>
      <c r="AA337" s="61"/>
      <c r="AB337" s="61"/>
      <c r="AC337" s="61"/>
      <c r="AD337" s="61"/>
      <c r="AE337" s="61"/>
    </row>
    <row r="338" spans="1:31" s="84" customFormat="1">
      <c r="A338" s="112"/>
      <c r="B338" s="82"/>
      <c r="C338" s="61"/>
      <c r="D338" s="61"/>
      <c r="E338" s="61"/>
      <c r="F338" s="61"/>
      <c r="G338" s="61"/>
      <c r="H338" s="61"/>
      <c r="I338" s="61"/>
      <c r="J338" s="61"/>
      <c r="K338" s="61"/>
      <c r="L338" s="61"/>
      <c r="M338" s="61"/>
      <c r="N338" s="61"/>
      <c r="O338" s="61"/>
      <c r="P338" s="61"/>
      <c r="Q338" s="61"/>
      <c r="R338" s="61"/>
      <c r="T338" s="61"/>
      <c r="U338" s="61"/>
      <c r="V338" s="61"/>
      <c r="W338" s="61"/>
      <c r="X338" s="61"/>
      <c r="Y338" s="61"/>
      <c r="Z338" s="61"/>
      <c r="AA338" s="61"/>
      <c r="AB338" s="61"/>
      <c r="AC338" s="61"/>
      <c r="AD338" s="61"/>
      <c r="AE338" s="61"/>
    </row>
    <row r="339" spans="1:31" s="84" customFormat="1">
      <c r="A339" s="112"/>
      <c r="B339" s="82"/>
      <c r="C339" s="61"/>
      <c r="D339" s="61"/>
      <c r="E339" s="61"/>
      <c r="F339" s="61"/>
      <c r="G339" s="61"/>
      <c r="H339" s="61"/>
      <c r="I339" s="61"/>
      <c r="J339" s="61"/>
      <c r="K339" s="61"/>
      <c r="L339" s="61"/>
      <c r="M339" s="61"/>
      <c r="N339" s="61"/>
      <c r="O339" s="61"/>
      <c r="P339" s="61"/>
      <c r="Q339" s="61"/>
      <c r="R339" s="61"/>
      <c r="T339" s="61"/>
      <c r="U339" s="61"/>
      <c r="V339" s="61"/>
      <c r="W339" s="61"/>
      <c r="X339" s="61"/>
      <c r="Y339" s="61"/>
      <c r="Z339" s="61"/>
      <c r="AA339" s="61"/>
      <c r="AB339" s="61"/>
      <c r="AC339" s="61"/>
      <c r="AD339" s="61"/>
      <c r="AE339" s="61"/>
    </row>
    <row r="340" spans="1:31" s="84" customFormat="1">
      <c r="A340" s="112"/>
      <c r="B340" s="82"/>
      <c r="C340" s="61"/>
      <c r="D340" s="61"/>
      <c r="E340" s="61"/>
      <c r="F340" s="61"/>
      <c r="G340" s="61"/>
      <c r="H340" s="61"/>
      <c r="I340" s="61"/>
      <c r="J340" s="61"/>
      <c r="K340" s="61"/>
      <c r="L340" s="61"/>
      <c r="M340" s="61"/>
      <c r="N340" s="61"/>
      <c r="O340" s="61"/>
      <c r="P340" s="61"/>
      <c r="Q340" s="61"/>
      <c r="R340" s="61"/>
      <c r="T340" s="61"/>
      <c r="U340" s="61"/>
      <c r="V340" s="61"/>
      <c r="W340" s="61"/>
      <c r="X340" s="61"/>
      <c r="Y340" s="61"/>
      <c r="Z340" s="61"/>
      <c r="AA340" s="61"/>
      <c r="AB340" s="61"/>
      <c r="AC340" s="61"/>
      <c r="AD340" s="61"/>
      <c r="AE340" s="61"/>
    </row>
    <row r="341" spans="1:31" s="84" customFormat="1">
      <c r="A341" s="112"/>
      <c r="B341" s="82"/>
      <c r="C341" s="61"/>
      <c r="D341" s="61"/>
      <c r="E341" s="61"/>
      <c r="F341" s="61"/>
      <c r="G341" s="61"/>
      <c r="H341" s="61"/>
      <c r="I341" s="61"/>
      <c r="J341" s="61"/>
      <c r="K341" s="61"/>
      <c r="L341" s="61"/>
      <c r="M341" s="61"/>
      <c r="N341" s="61"/>
      <c r="O341" s="61"/>
      <c r="P341" s="61"/>
      <c r="Q341" s="61"/>
      <c r="R341" s="61"/>
      <c r="T341" s="61"/>
      <c r="U341" s="61"/>
      <c r="V341" s="61"/>
      <c r="W341" s="61"/>
      <c r="X341" s="61"/>
      <c r="Y341" s="61"/>
      <c r="Z341" s="61"/>
      <c r="AA341" s="61"/>
      <c r="AB341" s="61"/>
      <c r="AC341" s="61"/>
      <c r="AD341" s="61"/>
      <c r="AE341" s="61"/>
    </row>
    <row r="342" spans="1:31" s="84" customFormat="1">
      <c r="A342" s="112"/>
      <c r="B342" s="82"/>
      <c r="C342" s="61"/>
      <c r="D342" s="61"/>
      <c r="E342" s="61"/>
      <c r="F342" s="61"/>
      <c r="G342" s="61"/>
      <c r="H342" s="61"/>
      <c r="I342" s="61"/>
      <c r="J342" s="61"/>
      <c r="K342" s="61"/>
      <c r="L342" s="61"/>
      <c r="M342" s="61"/>
      <c r="N342" s="61"/>
      <c r="O342" s="61"/>
      <c r="P342" s="61"/>
      <c r="Q342" s="61"/>
      <c r="R342" s="61"/>
      <c r="T342" s="61"/>
      <c r="U342" s="61"/>
      <c r="V342" s="61"/>
      <c r="W342" s="61"/>
      <c r="X342" s="61"/>
      <c r="Y342" s="61"/>
      <c r="Z342" s="61"/>
      <c r="AA342" s="61"/>
      <c r="AB342" s="61"/>
      <c r="AC342" s="61"/>
      <c r="AD342" s="61"/>
      <c r="AE342" s="61"/>
    </row>
    <row r="343" spans="1:31" s="84" customFormat="1">
      <c r="A343" s="112"/>
      <c r="B343" s="82"/>
      <c r="C343" s="61"/>
      <c r="D343" s="61"/>
      <c r="E343" s="61"/>
      <c r="F343" s="61"/>
      <c r="G343" s="61"/>
      <c r="H343" s="61"/>
      <c r="I343" s="61"/>
      <c r="J343" s="61"/>
      <c r="K343" s="61"/>
      <c r="L343" s="61"/>
      <c r="M343" s="61"/>
      <c r="N343" s="61"/>
      <c r="O343" s="61"/>
      <c r="P343" s="61"/>
      <c r="Q343" s="61"/>
      <c r="R343" s="61"/>
      <c r="T343" s="61"/>
      <c r="U343" s="61"/>
      <c r="V343" s="61"/>
      <c r="W343" s="61"/>
      <c r="X343" s="61"/>
      <c r="Y343" s="61"/>
      <c r="Z343" s="61"/>
      <c r="AA343" s="61"/>
      <c r="AB343" s="61"/>
      <c r="AC343" s="61"/>
      <c r="AD343" s="61"/>
      <c r="AE343" s="61"/>
    </row>
    <row r="344" spans="1:31" s="84" customFormat="1">
      <c r="A344" s="112"/>
      <c r="B344" s="82"/>
      <c r="C344" s="61"/>
      <c r="D344" s="61"/>
      <c r="E344" s="61"/>
      <c r="F344" s="61"/>
      <c r="G344" s="61"/>
      <c r="H344" s="61"/>
      <c r="I344" s="61"/>
      <c r="J344" s="61"/>
      <c r="K344" s="61"/>
      <c r="L344" s="61"/>
      <c r="M344" s="61"/>
      <c r="N344" s="61"/>
      <c r="O344" s="61"/>
      <c r="P344" s="61"/>
      <c r="Q344" s="61"/>
      <c r="R344" s="61"/>
      <c r="T344" s="61"/>
      <c r="U344" s="61"/>
      <c r="V344" s="61"/>
      <c r="W344" s="61"/>
      <c r="X344" s="61"/>
      <c r="Y344" s="61"/>
      <c r="Z344" s="61"/>
      <c r="AA344" s="61"/>
      <c r="AB344" s="61"/>
      <c r="AC344" s="61"/>
      <c r="AD344" s="61"/>
      <c r="AE344" s="61"/>
    </row>
    <row r="345" spans="1:31" s="84" customFormat="1">
      <c r="A345" s="112"/>
      <c r="B345" s="82"/>
      <c r="C345" s="61"/>
      <c r="D345" s="61"/>
      <c r="E345" s="61"/>
      <c r="F345" s="61"/>
      <c r="G345" s="61"/>
      <c r="H345" s="61"/>
      <c r="I345" s="61"/>
      <c r="J345" s="61"/>
      <c r="K345" s="61"/>
      <c r="L345" s="61"/>
      <c r="M345" s="61"/>
      <c r="N345" s="61"/>
      <c r="O345" s="61"/>
      <c r="P345" s="61"/>
      <c r="Q345" s="61"/>
      <c r="R345" s="61"/>
      <c r="T345" s="61"/>
      <c r="U345" s="61"/>
      <c r="V345" s="61"/>
      <c r="W345" s="61"/>
      <c r="X345" s="61"/>
      <c r="Y345" s="61"/>
      <c r="Z345" s="61"/>
      <c r="AA345" s="61"/>
      <c r="AB345" s="61"/>
      <c r="AC345" s="61"/>
      <c r="AD345" s="61"/>
      <c r="AE345" s="61"/>
    </row>
    <row r="346" spans="1:31" s="84" customFormat="1">
      <c r="A346" s="112"/>
      <c r="B346" s="82"/>
      <c r="C346" s="61"/>
      <c r="D346" s="61"/>
      <c r="E346" s="61"/>
      <c r="F346" s="61"/>
      <c r="G346" s="61"/>
      <c r="H346" s="61"/>
      <c r="I346" s="61"/>
      <c r="J346" s="61"/>
      <c r="K346" s="61"/>
      <c r="L346" s="61"/>
      <c r="M346" s="61"/>
      <c r="N346" s="61"/>
      <c r="O346" s="61"/>
      <c r="P346" s="61"/>
      <c r="Q346" s="61"/>
      <c r="R346" s="61"/>
      <c r="T346" s="61"/>
      <c r="U346" s="61"/>
      <c r="V346" s="61"/>
      <c r="W346" s="61"/>
      <c r="X346" s="61"/>
      <c r="Y346" s="61"/>
      <c r="Z346" s="61"/>
      <c r="AA346" s="61"/>
      <c r="AB346" s="61"/>
      <c r="AC346" s="61"/>
      <c r="AD346" s="61"/>
      <c r="AE346" s="61"/>
    </row>
    <row r="347" spans="1:31" s="84" customFormat="1">
      <c r="A347" s="112"/>
      <c r="B347" s="82"/>
      <c r="C347" s="61"/>
      <c r="D347" s="61"/>
      <c r="E347" s="61"/>
      <c r="F347" s="61"/>
      <c r="G347" s="61"/>
      <c r="H347" s="61"/>
      <c r="I347" s="61"/>
      <c r="J347" s="61"/>
      <c r="K347" s="61"/>
      <c r="L347" s="61"/>
      <c r="M347" s="61"/>
      <c r="N347" s="61"/>
      <c r="O347" s="61"/>
      <c r="P347" s="61"/>
      <c r="Q347" s="61"/>
      <c r="R347" s="61"/>
      <c r="T347" s="61"/>
      <c r="U347" s="61"/>
      <c r="V347" s="61"/>
      <c r="W347" s="61"/>
      <c r="X347" s="61"/>
      <c r="Y347" s="61"/>
      <c r="Z347" s="61"/>
      <c r="AA347" s="61"/>
      <c r="AB347" s="61"/>
      <c r="AC347" s="61"/>
      <c r="AD347" s="61"/>
      <c r="AE347" s="61"/>
    </row>
    <row r="348" spans="1:31" s="84" customFormat="1">
      <c r="A348" s="112"/>
      <c r="B348" s="82"/>
      <c r="C348" s="61"/>
      <c r="D348" s="61"/>
      <c r="E348" s="61"/>
      <c r="F348" s="61"/>
      <c r="G348" s="61"/>
      <c r="H348" s="61"/>
      <c r="I348" s="61"/>
      <c r="J348" s="61"/>
      <c r="K348" s="61"/>
      <c r="L348" s="61"/>
      <c r="M348" s="61"/>
      <c r="N348" s="61"/>
      <c r="O348" s="61"/>
      <c r="P348" s="61"/>
      <c r="Q348" s="61"/>
      <c r="R348" s="61"/>
      <c r="T348" s="61"/>
      <c r="U348" s="61"/>
      <c r="V348" s="61"/>
      <c r="W348" s="61"/>
      <c r="X348" s="61"/>
      <c r="Y348" s="61"/>
      <c r="Z348" s="61"/>
      <c r="AA348" s="61"/>
      <c r="AB348" s="61"/>
      <c r="AC348" s="61"/>
      <c r="AD348" s="61"/>
      <c r="AE348" s="61"/>
    </row>
    <row r="349" spans="1:31" s="84" customFormat="1">
      <c r="A349" s="112"/>
      <c r="B349" s="82"/>
      <c r="C349" s="61"/>
      <c r="D349" s="61"/>
      <c r="E349" s="61"/>
      <c r="F349" s="61"/>
      <c r="G349" s="61"/>
      <c r="H349" s="61"/>
      <c r="I349" s="61"/>
      <c r="J349" s="61"/>
      <c r="K349" s="61"/>
      <c r="L349" s="61"/>
      <c r="M349" s="61"/>
      <c r="N349" s="61"/>
      <c r="O349" s="61"/>
      <c r="P349" s="61"/>
      <c r="Q349" s="61"/>
      <c r="R349" s="61"/>
      <c r="T349" s="61"/>
      <c r="U349" s="61"/>
      <c r="V349" s="61"/>
      <c r="W349" s="61"/>
      <c r="X349" s="61"/>
      <c r="Y349" s="61"/>
      <c r="Z349" s="61"/>
      <c r="AA349" s="61"/>
      <c r="AB349" s="61"/>
      <c r="AC349" s="61"/>
      <c r="AD349" s="61"/>
      <c r="AE349" s="61"/>
    </row>
    <row r="350" spans="1:31" s="84" customFormat="1">
      <c r="A350" s="112"/>
      <c r="B350" s="82"/>
      <c r="C350" s="61"/>
      <c r="D350" s="61"/>
      <c r="E350" s="61"/>
      <c r="F350" s="61"/>
      <c r="G350" s="61"/>
      <c r="H350" s="61"/>
      <c r="I350" s="61"/>
      <c r="J350" s="61"/>
      <c r="K350" s="61"/>
      <c r="L350" s="61"/>
      <c r="M350" s="61"/>
      <c r="N350" s="61"/>
      <c r="O350" s="61"/>
      <c r="P350" s="61"/>
      <c r="Q350" s="61"/>
      <c r="R350" s="61"/>
      <c r="T350" s="61"/>
      <c r="U350" s="61"/>
      <c r="V350" s="61"/>
      <c r="W350" s="61"/>
      <c r="X350" s="61"/>
      <c r="Y350" s="61"/>
      <c r="Z350" s="61"/>
      <c r="AA350" s="61"/>
      <c r="AB350" s="61"/>
      <c r="AC350" s="61"/>
      <c r="AD350" s="61"/>
      <c r="AE350" s="61"/>
    </row>
    <row r="351" spans="1:31" s="84" customFormat="1">
      <c r="A351" s="112"/>
      <c r="B351" s="82"/>
      <c r="C351" s="61"/>
      <c r="D351" s="61"/>
      <c r="E351" s="61"/>
      <c r="F351" s="61"/>
      <c r="G351" s="61"/>
      <c r="H351" s="61"/>
      <c r="I351" s="61"/>
      <c r="J351" s="61"/>
      <c r="K351" s="61"/>
      <c r="L351" s="61"/>
      <c r="M351" s="61"/>
      <c r="N351" s="61"/>
      <c r="O351" s="61"/>
      <c r="P351" s="61"/>
      <c r="Q351" s="61"/>
      <c r="R351" s="61"/>
      <c r="T351" s="61"/>
      <c r="U351" s="61"/>
      <c r="V351" s="61"/>
      <c r="W351" s="61"/>
      <c r="X351" s="61"/>
      <c r="Y351" s="61"/>
      <c r="Z351" s="61"/>
      <c r="AA351" s="61"/>
      <c r="AB351" s="61"/>
      <c r="AC351" s="61"/>
      <c r="AD351" s="61"/>
      <c r="AE351" s="61"/>
    </row>
    <row r="352" spans="1:31" s="84" customFormat="1">
      <c r="A352" s="112"/>
      <c r="B352" s="82"/>
      <c r="C352" s="61"/>
      <c r="D352" s="61"/>
      <c r="E352" s="61"/>
      <c r="F352" s="61"/>
      <c r="G352" s="61"/>
      <c r="H352" s="61"/>
      <c r="I352" s="61"/>
      <c r="J352" s="61"/>
      <c r="K352" s="61"/>
      <c r="L352" s="61"/>
      <c r="M352" s="61"/>
      <c r="N352" s="61"/>
      <c r="O352" s="61"/>
      <c r="P352" s="61"/>
      <c r="Q352" s="61"/>
      <c r="R352" s="61"/>
      <c r="T352" s="61"/>
      <c r="U352" s="61"/>
      <c r="V352" s="61"/>
      <c r="W352" s="61"/>
      <c r="X352" s="61"/>
      <c r="Y352" s="61"/>
      <c r="Z352" s="61"/>
      <c r="AA352" s="61"/>
      <c r="AB352" s="61"/>
      <c r="AC352" s="61"/>
      <c r="AD352" s="61"/>
      <c r="AE352" s="61"/>
    </row>
    <row r="353" spans="1:31" s="84" customFormat="1">
      <c r="A353" s="112"/>
      <c r="B353" s="82"/>
      <c r="C353" s="61"/>
      <c r="D353" s="61"/>
      <c r="E353" s="61"/>
      <c r="F353" s="61"/>
      <c r="G353" s="61"/>
      <c r="H353" s="61"/>
      <c r="I353" s="61"/>
      <c r="J353" s="61"/>
      <c r="K353" s="61"/>
      <c r="L353" s="61"/>
      <c r="M353" s="61"/>
      <c r="N353" s="61"/>
      <c r="O353" s="61"/>
      <c r="P353" s="61"/>
      <c r="Q353" s="61"/>
      <c r="R353" s="61"/>
      <c r="T353" s="61"/>
      <c r="U353" s="61"/>
      <c r="V353" s="61"/>
      <c r="W353" s="61"/>
      <c r="X353" s="61"/>
      <c r="Y353" s="61"/>
      <c r="Z353" s="61"/>
      <c r="AA353" s="61"/>
      <c r="AB353" s="61"/>
      <c r="AC353" s="61"/>
      <c r="AD353" s="61"/>
      <c r="AE353" s="61"/>
    </row>
    <row r="354" spans="1:31" s="84" customFormat="1">
      <c r="A354" s="112"/>
      <c r="B354" s="82"/>
      <c r="C354" s="61"/>
      <c r="D354" s="61"/>
      <c r="E354" s="61"/>
      <c r="F354" s="61"/>
      <c r="G354" s="61"/>
      <c r="H354" s="61"/>
      <c r="I354" s="61"/>
      <c r="J354" s="61"/>
      <c r="K354" s="61"/>
      <c r="L354" s="61"/>
      <c r="M354" s="61"/>
      <c r="N354" s="61"/>
      <c r="O354" s="61"/>
      <c r="P354" s="61"/>
      <c r="Q354" s="61"/>
      <c r="R354" s="61"/>
      <c r="T354" s="61"/>
      <c r="U354" s="61"/>
      <c r="V354" s="61"/>
      <c r="W354" s="61"/>
      <c r="X354" s="61"/>
      <c r="Y354" s="61"/>
      <c r="Z354" s="61"/>
      <c r="AA354" s="61"/>
      <c r="AB354" s="61"/>
      <c r="AC354" s="61"/>
      <c r="AD354" s="61"/>
      <c r="AE354" s="61"/>
    </row>
    <row r="355" spans="1:31" s="84" customFormat="1">
      <c r="A355" s="112"/>
      <c r="B355" s="82"/>
      <c r="C355" s="61"/>
      <c r="D355" s="61"/>
      <c r="E355" s="61"/>
      <c r="F355" s="61"/>
      <c r="G355" s="61"/>
      <c r="H355" s="61"/>
      <c r="I355" s="61"/>
      <c r="J355" s="61"/>
      <c r="K355" s="61"/>
      <c r="L355" s="61"/>
      <c r="M355" s="61"/>
      <c r="N355" s="61"/>
      <c r="O355" s="61"/>
      <c r="P355" s="61"/>
      <c r="Q355" s="61"/>
      <c r="R355" s="61"/>
      <c r="T355" s="61"/>
      <c r="U355" s="61"/>
      <c r="V355" s="61"/>
      <c r="W355" s="61"/>
      <c r="X355" s="61"/>
      <c r="Y355" s="61"/>
      <c r="Z355" s="61"/>
      <c r="AA355" s="61"/>
      <c r="AB355" s="61"/>
      <c r="AC355" s="61"/>
      <c r="AD355" s="61"/>
      <c r="AE355" s="61"/>
    </row>
    <row r="356" spans="1:31" s="84" customFormat="1">
      <c r="A356" s="112"/>
      <c r="B356" s="82"/>
      <c r="C356" s="61"/>
      <c r="D356" s="61"/>
      <c r="E356" s="61"/>
      <c r="F356" s="61"/>
      <c r="G356" s="61"/>
      <c r="H356" s="61"/>
      <c r="I356" s="61"/>
      <c r="J356" s="61"/>
      <c r="K356" s="61"/>
      <c r="L356" s="61"/>
      <c r="M356" s="61"/>
      <c r="N356" s="61"/>
      <c r="O356" s="61"/>
      <c r="P356" s="61"/>
      <c r="Q356" s="61"/>
      <c r="R356" s="61"/>
      <c r="T356" s="61"/>
      <c r="U356" s="61"/>
      <c r="V356" s="61"/>
      <c r="W356" s="61"/>
      <c r="X356" s="61"/>
      <c r="Y356" s="61"/>
      <c r="Z356" s="61"/>
      <c r="AA356" s="61"/>
      <c r="AB356" s="61"/>
      <c r="AC356" s="61"/>
      <c r="AD356" s="61"/>
      <c r="AE356" s="61"/>
    </row>
    <row r="357" spans="1:31" s="84" customFormat="1">
      <c r="A357" s="112"/>
      <c r="B357" s="82"/>
      <c r="C357" s="61"/>
      <c r="D357" s="61"/>
      <c r="E357" s="61"/>
      <c r="F357" s="61"/>
      <c r="G357" s="61"/>
      <c r="H357" s="61"/>
      <c r="I357" s="61"/>
      <c r="J357" s="61"/>
      <c r="K357" s="61"/>
      <c r="L357" s="61"/>
      <c r="M357" s="61"/>
      <c r="N357" s="61"/>
      <c r="O357" s="61"/>
      <c r="P357" s="61"/>
      <c r="Q357" s="61"/>
      <c r="R357" s="61"/>
      <c r="T357" s="61"/>
      <c r="U357" s="61"/>
      <c r="V357" s="61"/>
      <c r="W357" s="61"/>
      <c r="X357" s="61"/>
      <c r="Y357" s="61"/>
      <c r="Z357" s="61"/>
      <c r="AA357" s="61"/>
      <c r="AB357" s="61"/>
      <c r="AC357" s="61"/>
      <c r="AD357" s="61"/>
      <c r="AE357" s="61"/>
    </row>
    <row r="358" spans="1:31" s="84" customFormat="1">
      <c r="A358" s="112"/>
      <c r="B358" s="82"/>
      <c r="C358" s="61"/>
      <c r="D358" s="61"/>
      <c r="E358" s="61"/>
      <c r="F358" s="61"/>
      <c r="G358" s="61"/>
      <c r="H358" s="61"/>
      <c r="I358" s="61"/>
      <c r="J358" s="61"/>
      <c r="K358" s="61"/>
      <c r="L358" s="61"/>
      <c r="M358" s="61"/>
      <c r="N358" s="61"/>
      <c r="O358" s="61"/>
      <c r="P358" s="61"/>
      <c r="Q358" s="61"/>
      <c r="R358" s="61"/>
      <c r="T358" s="61"/>
      <c r="U358" s="61"/>
      <c r="V358" s="61"/>
      <c r="W358" s="61"/>
      <c r="X358" s="61"/>
      <c r="Y358" s="61"/>
      <c r="Z358" s="61"/>
      <c r="AA358" s="61"/>
      <c r="AB358" s="61"/>
      <c r="AC358" s="61"/>
      <c r="AD358" s="61"/>
      <c r="AE358" s="61"/>
    </row>
    <row r="359" spans="1:31" s="84" customFormat="1">
      <c r="A359" s="112"/>
      <c r="B359" s="82"/>
      <c r="C359" s="61"/>
      <c r="D359" s="61"/>
      <c r="E359" s="61"/>
      <c r="F359" s="61"/>
      <c r="G359" s="61"/>
      <c r="H359" s="61"/>
      <c r="I359" s="61"/>
      <c r="J359" s="61"/>
      <c r="K359" s="61"/>
      <c r="L359" s="61"/>
      <c r="M359" s="61"/>
      <c r="N359" s="61"/>
      <c r="O359" s="61"/>
      <c r="P359" s="61"/>
      <c r="Q359" s="61"/>
      <c r="R359" s="61"/>
      <c r="T359" s="61"/>
      <c r="U359" s="61"/>
      <c r="V359" s="61"/>
      <c r="W359" s="61"/>
      <c r="X359" s="61"/>
      <c r="Y359" s="61"/>
      <c r="Z359" s="61"/>
      <c r="AA359" s="61"/>
      <c r="AB359" s="61"/>
      <c r="AC359" s="61"/>
      <c r="AD359" s="61"/>
      <c r="AE359" s="61"/>
    </row>
    <row r="360" spans="1:31" s="84" customFormat="1">
      <c r="A360" s="112"/>
      <c r="B360" s="82"/>
      <c r="C360" s="61"/>
      <c r="D360" s="61"/>
      <c r="E360" s="61"/>
      <c r="F360" s="61"/>
      <c r="G360" s="61"/>
      <c r="H360" s="61"/>
      <c r="I360" s="61"/>
      <c r="J360" s="61"/>
      <c r="K360" s="61"/>
      <c r="L360" s="61"/>
      <c r="M360" s="61"/>
      <c r="N360" s="61"/>
      <c r="O360" s="61"/>
      <c r="P360" s="61"/>
      <c r="Q360" s="61"/>
      <c r="R360" s="61"/>
      <c r="T360" s="61"/>
      <c r="U360" s="61"/>
      <c r="V360" s="61"/>
      <c r="W360" s="61"/>
      <c r="X360" s="61"/>
      <c r="Y360" s="61"/>
      <c r="Z360" s="61"/>
      <c r="AA360" s="61"/>
      <c r="AB360" s="61"/>
      <c r="AC360" s="61"/>
      <c r="AD360" s="61"/>
      <c r="AE360" s="61"/>
    </row>
    <row r="361" spans="1:31" s="84" customFormat="1">
      <c r="A361" s="112"/>
      <c r="B361" s="82"/>
      <c r="C361" s="61"/>
      <c r="D361" s="61"/>
      <c r="E361" s="61"/>
      <c r="F361" s="61"/>
      <c r="G361" s="61"/>
      <c r="H361" s="61"/>
      <c r="I361" s="61"/>
      <c r="J361" s="61"/>
      <c r="K361" s="61"/>
      <c r="L361" s="61"/>
      <c r="M361" s="61"/>
      <c r="N361" s="61"/>
      <c r="O361" s="61"/>
      <c r="P361" s="61"/>
      <c r="Q361" s="61"/>
      <c r="R361" s="61"/>
      <c r="T361" s="61"/>
      <c r="U361" s="61"/>
      <c r="V361" s="61"/>
      <c r="W361" s="61"/>
      <c r="X361" s="61"/>
      <c r="Y361" s="61"/>
      <c r="Z361" s="61"/>
      <c r="AA361" s="61"/>
      <c r="AB361" s="61"/>
      <c r="AC361" s="61"/>
      <c r="AD361" s="61"/>
      <c r="AE361" s="61"/>
    </row>
    <row r="362" spans="1:31" s="84" customFormat="1">
      <c r="A362" s="112"/>
      <c r="B362" s="82"/>
      <c r="C362" s="61"/>
      <c r="D362" s="61"/>
      <c r="E362" s="61"/>
      <c r="F362" s="61"/>
      <c r="G362" s="61"/>
      <c r="H362" s="61"/>
      <c r="I362" s="61"/>
      <c r="J362" s="61"/>
      <c r="K362" s="61"/>
      <c r="L362" s="61"/>
      <c r="M362" s="61"/>
      <c r="N362" s="61"/>
      <c r="O362" s="61"/>
      <c r="P362" s="61"/>
      <c r="Q362" s="61"/>
      <c r="R362" s="61"/>
      <c r="T362" s="61"/>
      <c r="U362" s="61"/>
      <c r="V362" s="61"/>
      <c r="W362" s="61"/>
      <c r="X362" s="61"/>
      <c r="Y362" s="61"/>
      <c r="Z362" s="61"/>
      <c r="AA362" s="61"/>
      <c r="AB362" s="61"/>
      <c r="AC362" s="61"/>
      <c r="AD362" s="61"/>
      <c r="AE362" s="61"/>
    </row>
    <row r="363" spans="1:31" s="84" customFormat="1">
      <c r="A363" s="112"/>
      <c r="B363" s="82"/>
      <c r="C363" s="61"/>
      <c r="D363" s="61"/>
      <c r="E363" s="61"/>
      <c r="F363" s="61"/>
      <c r="G363" s="61"/>
      <c r="H363" s="61"/>
      <c r="I363" s="61"/>
      <c r="J363" s="61"/>
      <c r="K363" s="61"/>
      <c r="L363" s="61"/>
      <c r="M363" s="61"/>
      <c r="N363" s="61"/>
      <c r="O363" s="61"/>
      <c r="P363" s="61"/>
      <c r="Q363" s="61"/>
      <c r="R363" s="61"/>
      <c r="T363" s="61"/>
      <c r="U363" s="61"/>
      <c r="V363" s="61"/>
      <c r="W363" s="61"/>
      <c r="X363" s="61"/>
      <c r="Y363" s="61"/>
      <c r="Z363" s="61"/>
      <c r="AA363" s="61"/>
      <c r="AB363" s="61"/>
      <c r="AC363" s="61"/>
      <c r="AD363" s="61"/>
      <c r="AE363" s="61"/>
    </row>
    <row r="364" spans="1:31" s="84" customFormat="1">
      <c r="A364" s="112"/>
      <c r="B364" s="82"/>
      <c r="C364" s="61"/>
      <c r="D364" s="61"/>
      <c r="E364" s="61"/>
      <c r="F364" s="61"/>
      <c r="G364" s="61"/>
      <c r="H364" s="61"/>
      <c r="I364" s="61"/>
      <c r="J364" s="61"/>
      <c r="K364" s="61"/>
      <c r="L364" s="61"/>
      <c r="M364" s="61"/>
      <c r="N364" s="61"/>
      <c r="O364" s="61"/>
      <c r="P364" s="61"/>
      <c r="Q364" s="61"/>
      <c r="R364" s="61"/>
      <c r="T364" s="61"/>
      <c r="U364" s="61"/>
      <c r="V364" s="61"/>
      <c r="W364" s="61"/>
      <c r="X364" s="61"/>
      <c r="Y364" s="61"/>
      <c r="Z364" s="61"/>
      <c r="AA364" s="61"/>
      <c r="AB364" s="61"/>
      <c r="AC364" s="61"/>
      <c r="AD364" s="61"/>
      <c r="AE364" s="61"/>
    </row>
    <row r="365" spans="1:31" s="84" customFormat="1">
      <c r="A365" s="112"/>
      <c r="B365" s="82"/>
      <c r="C365" s="61"/>
      <c r="D365" s="61"/>
      <c r="E365" s="61"/>
      <c r="F365" s="61"/>
      <c r="G365" s="61"/>
      <c r="H365" s="61"/>
      <c r="I365" s="61"/>
      <c r="J365" s="61"/>
      <c r="K365" s="61"/>
      <c r="L365" s="61"/>
      <c r="M365" s="61"/>
      <c r="N365" s="61"/>
      <c r="O365" s="61"/>
      <c r="P365" s="61"/>
      <c r="Q365" s="61"/>
      <c r="R365" s="61"/>
      <c r="T365" s="61"/>
      <c r="U365" s="61"/>
      <c r="V365" s="61"/>
      <c r="W365" s="61"/>
      <c r="X365" s="61"/>
      <c r="Y365" s="61"/>
      <c r="Z365" s="61"/>
      <c r="AA365" s="61"/>
      <c r="AB365" s="61"/>
      <c r="AC365" s="61"/>
      <c r="AD365" s="61"/>
      <c r="AE365" s="61"/>
    </row>
    <row r="366" spans="1:31" s="84" customFormat="1">
      <c r="A366" s="112"/>
      <c r="B366" s="82"/>
      <c r="C366" s="61"/>
      <c r="D366" s="61"/>
      <c r="E366" s="61"/>
      <c r="F366" s="61"/>
      <c r="G366" s="61"/>
      <c r="H366" s="61"/>
      <c r="I366" s="61"/>
      <c r="J366" s="61"/>
      <c r="K366" s="61"/>
      <c r="L366" s="61"/>
      <c r="M366" s="61"/>
      <c r="N366" s="61"/>
      <c r="O366" s="61"/>
      <c r="P366" s="61"/>
      <c r="Q366" s="61"/>
      <c r="R366" s="61"/>
      <c r="T366" s="61"/>
      <c r="U366" s="61"/>
      <c r="V366" s="61"/>
      <c r="W366" s="61"/>
      <c r="X366" s="61"/>
      <c r="Y366" s="61"/>
      <c r="Z366" s="61"/>
      <c r="AA366" s="61"/>
      <c r="AB366" s="61"/>
      <c r="AC366" s="61"/>
      <c r="AD366" s="61"/>
      <c r="AE366" s="61"/>
    </row>
    <row r="367" spans="1:31" s="84" customFormat="1">
      <c r="A367" s="112"/>
      <c r="B367" s="82"/>
      <c r="C367" s="61"/>
      <c r="D367" s="61"/>
      <c r="E367" s="61"/>
      <c r="F367" s="61"/>
      <c r="G367" s="61"/>
      <c r="H367" s="61"/>
      <c r="I367" s="61"/>
      <c r="J367" s="61"/>
      <c r="K367" s="61"/>
      <c r="L367" s="61"/>
      <c r="M367" s="61"/>
      <c r="N367" s="61"/>
      <c r="O367" s="61"/>
      <c r="P367" s="61"/>
      <c r="Q367" s="61"/>
      <c r="R367" s="61"/>
      <c r="T367" s="61"/>
      <c r="U367" s="61"/>
      <c r="V367" s="61"/>
      <c r="W367" s="61"/>
      <c r="X367" s="61"/>
      <c r="Y367" s="61"/>
      <c r="Z367" s="61"/>
      <c r="AA367" s="61"/>
      <c r="AB367" s="61"/>
      <c r="AC367" s="61"/>
      <c r="AD367" s="61"/>
      <c r="AE367" s="61"/>
    </row>
    <row r="368" spans="1:31" s="84" customFormat="1">
      <c r="A368" s="112"/>
      <c r="B368" s="82"/>
      <c r="C368" s="61"/>
      <c r="D368" s="61"/>
      <c r="E368" s="61"/>
      <c r="F368" s="61"/>
      <c r="G368" s="61"/>
      <c r="H368" s="61"/>
      <c r="I368" s="61"/>
      <c r="J368" s="61"/>
      <c r="K368" s="61"/>
      <c r="L368" s="61"/>
      <c r="M368" s="61"/>
      <c r="N368" s="61"/>
      <c r="O368" s="61"/>
      <c r="P368" s="61"/>
      <c r="Q368" s="61"/>
      <c r="R368" s="61"/>
      <c r="T368" s="61"/>
      <c r="U368" s="61"/>
      <c r="V368" s="61"/>
      <c r="W368" s="61"/>
      <c r="X368" s="61"/>
      <c r="Y368" s="61"/>
      <c r="Z368" s="61"/>
      <c r="AA368" s="61"/>
      <c r="AB368" s="61"/>
      <c r="AC368" s="61"/>
      <c r="AD368" s="61"/>
      <c r="AE368" s="61"/>
    </row>
    <row r="369" spans="1:31" s="84" customFormat="1">
      <c r="A369" s="112"/>
      <c r="B369" s="82"/>
      <c r="C369" s="61"/>
      <c r="D369" s="61"/>
      <c r="E369" s="61"/>
      <c r="F369" s="61"/>
      <c r="G369" s="61"/>
      <c r="H369" s="61"/>
      <c r="I369" s="61"/>
      <c r="J369" s="61"/>
      <c r="K369" s="61"/>
      <c r="L369" s="61"/>
      <c r="M369" s="61"/>
      <c r="N369" s="61"/>
      <c r="O369" s="61"/>
      <c r="P369" s="61"/>
      <c r="Q369" s="61"/>
      <c r="R369" s="61"/>
      <c r="T369" s="61"/>
      <c r="U369" s="61"/>
      <c r="V369" s="61"/>
      <c r="W369" s="61"/>
      <c r="X369" s="61"/>
      <c r="Y369" s="61"/>
      <c r="Z369" s="61"/>
      <c r="AA369" s="61"/>
      <c r="AB369" s="61"/>
      <c r="AC369" s="61"/>
      <c r="AD369" s="61"/>
      <c r="AE369" s="61"/>
    </row>
    <row r="370" spans="1:31" s="84" customFormat="1">
      <c r="A370" s="112"/>
      <c r="B370" s="82"/>
      <c r="C370" s="61"/>
      <c r="D370" s="61"/>
      <c r="E370" s="61"/>
      <c r="F370" s="61"/>
      <c r="G370" s="61"/>
      <c r="H370" s="61"/>
      <c r="I370" s="61"/>
      <c r="J370" s="61"/>
      <c r="K370" s="61"/>
      <c r="L370" s="61"/>
      <c r="M370" s="61"/>
      <c r="N370" s="61"/>
      <c r="O370" s="61"/>
      <c r="P370" s="61"/>
      <c r="Q370" s="61"/>
      <c r="R370" s="61"/>
      <c r="T370" s="61"/>
      <c r="U370" s="61"/>
      <c r="V370" s="61"/>
      <c r="W370" s="61"/>
      <c r="X370" s="61"/>
      <c r="Y370" s="61"/>
      <c r="Z370" s="61"/>
      <c r="AA370" s="61"/>
      <c r="AB370" s="61"/>
      <c r="AC370" s="61"/>
      <c r="AD370" s="61"/>
      <c r="AE370" s="61"/>
    </row>
    <row r="371" spans="1:31" s="84" customFormat="1">
      <c r="A371" s="112"/>
      <c r="B371" s="82"/>
      <c r="C371" s="61"/>
      <c r="D371" s="61"/>
      <c r="E371" s="61"/>
      <c r="F371" s="61"/>
      <c r="G371" s="61"/>
      <c r="H371" s="61"/>
      <c r="I371" s="61"/>
      <c r="J371" s="61"/>
      <c r="K371" s="61"/>
      <c r="L371" s="61"/>
      <c r="M371" s="61"/>
      <c r="N371" s="61"/>
      <c r="O371" s="61"/>
      <c r="P371" s="61"/>
      <c r="Q371" s="61"/>
      <c r="R371" s="61"/>
      <c r="T371" s="61"/>
      <c r="U371" s="61"/>
      <c r="V371" s="61"/>
      <c r="W371" s="61"/>
      <c r="X371" s="61"/>
      <c r="Y371" s="61"/>
      <c r="Z371" s="61"/>
      <c r="AA371" s="61"/>
      <c r="AB371" s="61"/>
      <c r="AC371" s="61"/>
      <c r="AD371" s="61"/>
      <c r="AE371" s="61"/>
    </row>
    <row r="372" spans="1:31" s="84" customFormat="1">
      <c r="A372" s="112"/>
      <c r="B372" s="82"/>
      <c r="C372" s="61"/>
      <c r="D372" s="61"/>
      <c r="E372" s="61"/>
      <c r="F372" s="61"/>
      <c r="G372" s="61"/>
      <c r="H372" s="61"/>
      <c r="I372" s="61"/>
      <c r="J372" s="61"/>
      <c r="K372" s="61"/>
      <c r="L372" s="61"/>
      <c r="M372" s="61"/>
      <c r="N372" s="61"/>
      <c r="O372" s="61"/>
      <c r="P372" s="61"/>
      <c r="Q372" s="61"/>
      <c r="R372" s="61"/>
      <c r="T372" s="61"/>
      <c r="U372" s="61"/>
      <c r="V372" s="61"/>
      <c r="W372" s="61"/>
      <c r="X372" s="61"/>
      <c r="Y372" s="61"/>
      <c r="Z372" s="61"/>
      <c r="AA372" s="61"/>
      <c r="AB372" s="61"/>
      <c r="AC372" s="61"/>
      <c r="AD372" s="61"/>
      <c r="AE372" s="61"/>
    </row>
    <row r="373" spans="1:31" s="84" customFormat="1">
      <c r="A373" s="112"/>
      <c r="B373" s="82"/>
      <c r="C373" s="61"/>
      <c r="D373" s="61"/>
      <c r="E373" s="61"/>
      <c r="F373" s="61"/>
      <c r="G373" s="61"/>
      <c r="H373" s="61"/>
      <c r="I373" s="61"/>
      <c r="J373" s="61"/>
      <c r="K373" s="61"/>
      <c r="L373" s="61"/>
      <c r="M373" s="61"/>
      <c r="N373" s="61"/>
      <c r="O373" s="61"/>
      <c r="P373" s="61"/>
      <c r="Q373" s="61"/>
      <c r="R373" s="61"/>
      <c r="T373" s="61"/>
      <c r="U373" s="61"/>
      <c r="V373" s="61"/>
      <c r="W373" s="61"/>
      <c r="X373" s="61"/>
      <c r="Y373" s="61"/>
      <c r="Z373" s="61"/>
      <c r="AA373" s="61"/>
      <c r="AB373" s="61"/>
      <c r="AC373" s="61"/>
      <c r="AD373" s="61"/>
      <c r="AE373" s="61"/>
    </row>
    <row r="374" spans="1:31" s="84" customFormat="1">
      <c r="A374" s="112"/>
      <c r="B374" s="82"/>
      <c r="C374" s="61"/>
      <c r="D374" s="61"/>
      <c r="E374" s="61"/>
      <c r="F374" s="61"/>
      <c r="G374" s="61"/>
      <c r="H374" s="61"/>
      <c r="I374" s="61"/>
      <c r="J374" s="61"/>
      <c r="K374" s="61"/>
      <c r="L374" s="61"/>
      <c r="M374" s="61"/>
      <c r="N374" s="61"/>
      <c r="O374" s="61"/>
      <c r="P374" s="61"/>
      <c r="Q374" s="61"/>
      <c r="R374" s="61"/>
      <c r="T374" s="61"/>
      <c r="U374" s="61"/>
      <c r="V374" s="61"/>
      <c r="W374" s="61"/>
      <c r="X374" s="61"/>
      <c r="Y374" s="61"/>
      <c r="Z374" s="61"/>
      <c r="AA374" s="61"/>
      <c r="AB374" s="61"/>
      <c r="AC374" s="61"/>
      <c r="AD374" s="61"/>
      <c r="AE374" s="61"/>
    </row>
    <row r="375" spans="1:31" s="84" customFormat="1">
      <c r="A375" s="112"/>
      <c r="B375" s="82"/>
      <c r="C375" s="61"/>
      <c r="D375" s="61"/>
      <c r="E375" s="61"/>
      <c r="F375" s="61"/>
      <c r="G375" s="61"/>
      <c r="H375" s="61"/>
      <c r="I375" s="61"/>
      <c r="J375" s="61"/>
      <c r="K375" s="61"/>
      <c r="L375" s="61"/>
      <c r="M375" s="61"/>
      <c r="N375" s="61"/>
      <c r="O375" s="61"/>
      <c r="P375" s="61"/>
      <c r="Q375" s="61"/>
      <c r="R375" s="61"/>
      <c r="T375" s="61"/>
      <c r="U375" s="61"/>
      <c r="V375" s="61"/>
      <c r="W375" s="61"/>
      <c r="X375" s="61"/>
      <c r="Y375" s="61"/>
      <c r="Z375" s="61"/>
      <c r="AA375" s="61"/>
      <c r="AB375" s="61"/>
      <c r="AC375" s="61"/>
      <c r="AD375" s="61"/>
      <c r="AE375" s="61"/>
    </row>
    <row r="376" spans="1:31" s="84" customFormat="1">
      <c r="A376" s="112"/>
      <c r="B376" s="82"/>
      <c r="C376" s="61"/>
      <c r="D376" s="61"/>
      <c r="E376" s="61"/>
      <c r="F376" s="61"/>
      <c r="G376" s="61"/>
      <c r="H376" s="61"/>
      <c r="I376" s="61"/>
      <c r="J376" s="61"/>
      <c r="K376" s="61"/>
      <c r="L376" s="61"/>
      <c r="M376" s="61"/>
      <c r="N376" s="61"/>
      <c r="O376" s="61"/>
      <c r="P376" s="61"/>
      <c r="Q376" s="61"/>
      <c r="R376" s="61"/>
      <c r="T376" s="61"/>
      <c r="U376" s="61"/>
      <c r="V376" s="61"/>
      <c r="W376" s="61"/>
      <c r="X376" s="61"/>
      <c r="Y376" s="61"/>
      <c r="Z376" s="61"/>
      <c r="AA376" s="61"/>
      <c r="AB376" s="61"/>
      <c r="AC376" s="61"/>
      <c r="AD376" s="61"/>
      <c r="AE376" s="61"/>
    </row>
    <row r="377" spans="1:31" s="84" customFormat="1">
      <c r="A377" s="112"/>
      <c r="B377" s="82"/>
      <c r="C377" s="61"/>
      <c r="D377" s="61"/>
      <c r="E377" s="61"/>
      <c r="F377" s="61"/>
      <c r="G377" s="61"/>
      <c r="H377" s="61"/>
      <c r="I377" s="61"/>
      <c r="J377" s="61"/>
      <c r="K377" s="61"/>
      <c r="L377" s="61"/>
      <c r="M377" s="61"/>
      <c r="N377" s="61"/>
      <c r="O377" s="61"/>
      <c r="P377" s="61"/>
      <c r="Q377" s="61"/>
      <c r="R377" s="61"/>
      <c r="T377" s="61"/>
      <c r="U377" s="61"/>
      <c r="V377" s="61"/>
      <c r="W377" s="61"/>
      <c r="X377" s="61"/>
      <c r="Y377" s="61"/>
      <c r="Z377" s="61"/>
      <c r="AA377" s="61"/>
      <c r="AB377" s="61"/>
      <c r="AC377" s="61"/>
      <c r="AD377" s="61"/>
      <c r="AE377" s="61"/>
    </row>
    <row r="378" spans="1:31" s="84" customFormat="1">
      <c r="A378" s="112"/>
      <c r="B378" s="82"/>
      <c r="C378" s="61"/>
      <c r="D378" s="61"/>
      <c r="E378" s="61"/>
      <c r="F378" s="61"/>
      <c r="G378" s="61"/>
      <c r="H378" s="61"/>
      <c r="I378" s="61"/>
      <c r="J378" s="61"/>
      <c r="K378" s="61"/>
      <c r="L378" s="61"/>
      <c r="M378" s="61"/>
      <c r="N378" s="61"/>
      <c r="O378" s="61"/>
      <c r="P378" s="61"/>
      <c r="Q378" s="61"/>
      <c r="R378" s="61"/>
      <c r="T378" s="61"/>
      <c r="U378" s="61"/>
      <c r="V378" s="61"/>
      <c r="W378" s="61"/>
      <c r="X378" s="61"/>
      <c r="Y378" s="61"/>
      <c r="Z378" s="61"/>
      <c r="AA378" s="61"/>
      <c r="AB378" s="61"/>
      <c r="AC378" s="61"/>
      <c r="AD378" s="61"/>
      <c r="AE378" s="61"/>
    </row>
    <row r="379" spans="1:31" s="84" customFormat="1">
      <c r="A379" s="112"/>
      <c r="B379" s="82"/>
      <c r="C379" s="61"/>
      <c r="D379" s="61"/>
      <c r="E379" s="61"/>
      <c r="F379" s="61"/>
      <c r="G379" s="61"/>
      <c r="H379" s="61"/>
      <c r="I379" s="61"/>
      <c r="J379" s="61"/>
      <c r="K379" s="61"/>
      <c r="L379" s="61"/>
      <c r="M379" s="61"/>
      <c r="N379" s="61"/>
      <c r="O379" s="61"/>
      <c r="P379" s="61"/>
      <c r="Q379" s="61"/>
      <c r="R379" s="61"/>
      <c r="T379" s="61"/>
      <c r="U379" s="61"/>
      <c r="V379" s="61"/>
      <c r="W379" s="61"/>
      <c r="X379" s="61"/>
      <c r="Y379" s="61"/>
      <c r="Z379" s="61"/>
      <c r="AA379" s="61"/>
      <c r="AB379" s="61"/>
      <c r="AC379" s="61"/>
      <c r="AD379" s="61"/>
      <c r="AE379" s="61"/>
    </row>
    <row r="380" spans="1:31" s="84" customFormat="1">
      <c r="A380" s="112"/>
      <c r="B380" s="82"/>
      <c r="C380" s="61"/>
      <c r="D380" s="61"/>
      <c r="E380" s="61"/>
      <c r="F380" s="61"/>
      <c r="G380" s="61"/>
      <c r="H380" s="61"/>
      <c r="I380" s="61"/>
      <c r="J380" s="61"/>
      <c r="K380" s="61"/>
      <c r="L380" s="61"/>
      <c r="M380" s="61"/>
      <c r="N380" s="61"/>
      <c r="O380" s="61"/>
      <c r="P380" s="61"/>
      <c r="Q380" s="61"/>
      <c r="R380" s="61"/>
      <c r="T380" s="61"/>
      <c r="U380" s="61"/>
      <c r="V380" s="61"/>
      <c r="W380" s="61"/>
      <c r="X380" s="61"/>
      <c r="Y380" s="61"/>
      <c r="Z380" s="61"/>
      <c r="AA380" s="61"/>
      <c r="AB380" s="61"/>
      <c r="AC380" s="61"/>
      <c r="AD380" s="61"/>
      <c r="AE380" s="61"/>
    </row>
    <row r="381" spans="1:31" s="84" customFormat="1">
      <c r="A381" s="112"/>
      <c r="B381" s="82"/>
      <c r="C381" s="61"/>
      <c r="D381" s="61"/>
      <c r="E381" s="61"/>
      <c r="F381" s="61"/>
      <c r="G381" s="61"/>
      <c r="H381" s="61"/>
      <c r="I381" s="61"/>
      <c r="J381" s="61"/>
      <c r="K381" s="61"/>
      <c r="L381" s="61"/>
      <c r="M381" s="61"/>
      <c r="N381" s="61"/>
      <c r="O381" s="61"/>
      <c r="P381" s="61"/>
      <c r="Q381" s="61"/>
      <c r="R381" s="61"/>
      <c r="T381" s="61"/>
      <c r="U381" s="61"/>
      <c r="V381" s="61"/>
      <c r="W381" s="61"/>
      <c r="X381" s="61"/>
      <c r="Y381" s="61"/>
      <c r="Z381" s="61"/>
      <c r="AA381" s="61"/>
      <c r="AB381" s="61"/>
      <c r="AC381" s="61"/>
      <c r="AD381" s="61"/>
      <c r="AE381" s="61"/>
    </row>
    <row r="382" spans="1:31" s="84" customFormat="1">
      <c r="A382" s="112"/>
      <c r="B382" s="82"/>
      <c r="C382" s="61"/>
      <c r="D382" s="61"/>
      <c r="E382" s="61"/>
      <c r="F382" s="61"/>
      <c r="G382" s="61"/>
      <c r="H382" s="61"/>
      <c r="I382" s="61"/>
      <c r="J382" s="61"/>
      <c r="K382" s="61"/>
      <c r="L382" s="61"/>
      <c r="M382" s="61"/>
      <c r="N382" s="61"/>
      <c r="O382" s="61"/>
      <c r="P382" s="61"/>
      <c r="Q382" s="61"/>
      <c r="R382" s="61"/>
      <c r="T382" s="61"/>
      <c r="U382" s="61"/>
      <c r="V382" s="61"/>
      <c r="W382" s="61"/>
      <c r="X382" s="61"/>
      <c r="Y382" s="61"/>
      <c r="Z382" s="61"/>
      <c r="AA382" s="61"/>
      <c r="AB382" s="61"/>
      <c r="AC382" s="61"/>
      <c r="AD382" s="61"/>
      <c r="AE382" s="61"/>
    </row>
    <row r="383" spans="1:31" s="84" customFormat="1">
      <c r="A383" s="112"/>
      <c r="B383" s="82"/>
      <c r="C383" s="61"/>
      <c r="D383" s="61"/>
      <c r="E383" s="61"/>
      <c r="F383" s="61"/>
      <c r="G383" s="61"/>
      <c r="H383" s="61"/>
      <c r="I383" s="61"/>
      <c r="J383" s="61"/>
      <c r="K383" s="61"/>
      <c r="L383" s="61"/>
      <c r="M383" s="61"/>
      <c r="N383" s="61"/>
      <c r="O383" s="61"/>
      <c r="P383" s="61"/>
      <c r="Q383" s="61"/>
      <c r="R383" s="61"/>
      <c r="T383" s="61"/>
      <c r="U383" s="61"/>
      <c r="V383" s="61"/>
      <c r="W383" s="61"/>
      <c r="X383" s="61"/>
      <c r="Y383" s="61"/>
      <c r="Z383" s="61"/>
      <c r="AA383" s="61"/>
      <c r="AB383" s="61"/>
      <c r="AC383" s="61"/>
      <c r="AD383" s="61"/>
      <c r="AE383" s="61"/>
    </row>
    <row r="384" spans="1:31" s="84" customFormat="1">
      <c r="A384" s="112"/>
      <c r="B384" s="82"/>
      <c r="C384" s="61"/>
      <c r="D384" s="61"/>
      <c r="E384" s="61"/>
      <c r="F384" s="61"/>
      <c r="G384" s="61"/>
      <c r="H384" s="61"/>
      <c r="I384" s="61"/>
      <c r="J384" s="61"/>
      <c r="K384" s="61"/>
      <c r="L384" s="61"/>
      <c r="M384" s="61"/>
      <c r="N384" s="61"/>
      <c r="O384" s="61"/>
      <c r="P384" s="61"/>
      <c r="Q384" s="61"/>
      <c r="R384" s="61"/>
      <c r="T384" s="61"/>
      <c r="U384" s="61"/>
      <c r="V384" s="61"/>
      <c r="W384" s="61"/>
      <c r="X384" s="61"/>
      <c r="Y384" s="61"/>
      <c r="Z384" s="61"/>
      <c r="AA384" s="61"/>
      <c r="AB384" s="61"/>
      <c r="AC384" s="61"/>
      <c r="AD384" s="61"/>
      <c r="AE384" s="61"/>
    </row>
    <row r="385" spans="1:31" s="84" customFormat="1">
      <c r="A385" s="112"/>
      <c r="B385" s="82"/>
      <c r="C385" s="61"/>
      <c r="D385" s="61"/>
      <c r="E385" s="61"/>
      <c r="F385" s="61"/>
      <c r="G385" s="61"/>
      <c r="H385" s="61"/>
      <c r="I385" s="61"/>
      <c r="J385" s="61"/>
      <c r="K385" s="61"/>
      <c r="L385" s="61"/>
      <c r="M385" s="61"/>
      <c r="N385" s="61"/>
      <c r="O385" s="61"/>
      <c r="P385" s="61"/>
      <c r="Q385" s="61"/>
      <c r="R385" s="61"/>
      <c r="T385" s="61"/>
      <c r="U385" s="61"/>
      <c r="V385" s="61"/>
      <c r="W385" s="61"/>
      <c r="X385" s="61"/>
      <c r="Y385" s="61"/>
      <c r="Z385" s="61"/>
      <c r="AA385" s="61"/>
      <c r="AB385" s="61"/>
      <c r="AC385" s="61"/>
      <c r="AD385" s="61"/>
      <c r="AE385" s="61"/>
    </row>
    <row r="386" spans="1:31" s="84" customFormat="1">
      <c r="A386" s="112"/>
      <c r="B386" s="82"/>
      <c r="C386" s="61"/>
      <c r="D386" s="61"/>
      <c r="E386" s="61"/>
      <c r="F386" s="61"/>
      <c r="G386" s="61"/>
      <c r="H386" s="61"/>
      <c r="I386" s="61"/>
      <c r="J386" s="61"/>
      <c r="K386" s="61"/>
      <c r="L386" s="61"/>
      <c r="M386" s="61"/>
      <c r="N386" s="61"/>
      <c r="O386" s="61"/>
      <c r="P386" s="61"/>
      <c r="Q386" s="61"/>
      <c r="R386" s="61"/>
      <c r="T386" s="61"/>
      <c r="U386" s="61"/>
      <c r="V386" s="61"/>
      <c r="W386" s="61"/>
      <c r="X386" s="61"/>
      <c r="Y386" s="61"/>
      <c r="Z386" s="61"/>
      <c r="AA386" s="61"/>
      <c r="AB386" s="61"/>
      <c r="AC386" s="61"/>
      <c r="AD386" s="61"/>
      <c r="AE386" s="61"/>
    </row>
    <row r="387" spans="1:31" s="84" customFormat="1">
      <c r="A387" s="112"/>
      <c r="B387" s="82"/>
      <c r="C387" s="61"/>
      <c r="D387" s="61"/>
      <c r="E387" s="61"/>
      <c r="F387" s="61"/>
      <c r="G387" s="61"/>
      <c r="H387" s="61"/>
      <c r="I387" s="61"/>
      <c r="J387" s="61"/>
      <c r="K387" s="61"/>
      <c r="L387" s="61"/>
      <c r="M387" s="61"/>
      <c r="N387" s="61"/>
      <c r="O387" s="61"/>
      <c r="P387" s="61"/>
      <c r="Q387" s="61"/>
      <c r="R387" s="61"/>
      <c r="T387" s="61"/>
      <c r="U387" s="61"/>
      <c r="V387" s="61"/>
      <c r="W387" s="61"/>
      <c r="X387" s="61"/>
      <c r="Y387" s="61"/>
      <c r="Z387" s="61"/>
      <c r="AA387" s="61"/>
      <c r="AB387" s="61"/>
      <c r="AC387" s="61"/>
      <c r="AD387" s="61"/>
      <c r="AE387" s="61"/>
    </row>
    <row r="388" spans="1:31" s="84" customFormat="1">
      <c r="A388" s="112"/>
      <c r="B388" s="82"/>
      <c r="C388" s="61"/>
      <c r="D388" s="61"/>
      <c r="E388" s="61"/>
      <c r="F388" s="61"/>
      <c r="G388" s="61"/>
      <c r="H388" s="61"/>
      <c r="I388" s="61"/>
      <c r="J388" s="61"/>
      <c r="K388" s="61"/>
      <c r="L388" s="61"/>
      <c r="M388" s="61"/>
      <c r="N388" s="61"/>
      <c r="O388" s="61"/>
      <c r="P388" s="61"/>
      <c r="Q388" s="61"/>
      <c r="R388" s="61"/>
      <c r="T388" s="61"/>
      <c r="U388" s="61"/>
      <c r="V388" s="61"/>
      <c r="W388" s="61"/>
      <c r="X388" s="61"/>
      <c r="Y388" s="61"/>
      <c r="Z388" s="61"/>
      <c r="AA388" s="61"/>
      <c r="AB388" s="61"/>
      <c r="AC388" s="61"/>
      <c r="AD388" s="61"/>
      <c r="AE388" s="61"/>
    </row>
    <row r="389" spans="1:31" s="84" customFormat="1">
      <c r="A389" s="112"/>
      <c r="B389" s="82"/>
      <c r="C389" s="61"/>
      <c r="D389" s="61"/>
      <c r="E389" s="61"/>
      <c r="F389" s="61"/>
      <c r="G389" s="61"/>
      <c r="H389" s="61"/>
      <c r="I389" s="61"/>
      <c r="J389" s="61"/>
      <c r="K389" s="61"/>
      <c r="L389" s="61"/>
      <c r="M389" s="61"/>
      <c r="N389" s="61"/>
      <c r="O389" s="61"/>
      <c r="P389" s="61"/>
      <c r="Q389" s="61"/>
      <c r="R389" s="61"/>
      <c r="T389" s="61"/>
      <c r="U389" s="61"/>
      <c r="V389" s="61"/>
      <c r="W389" s="61"/>
      <c r="X389" s="61"/>
      <c r="Y389" s="61"/>
      <c r="Z389" s="61"/>
      <c r="AA389" s="61"/>
      <c r="AB389" s="61"/>
      <c r="AC389" s="61"/>
      <c r="AD389" s="61"/>
      <c r="AE389" s="61"/>
    </row>
    <row r="390" spans="1:31" s="84" customFormat="1">
      <c r="A390" s="112"/>
      <c r="B390" s="82"/>
      <c r="C390" s="61"/>
      <c r="D390" s="61"/>
      <c r="E390" s="61"/>
      <c r="F390" s="61"/>
      <c r="G390" s="61"/>
      <c r="H390" s="61"/>
      <c r="I390" s="61"/>
      <c r="J390" s="61"/>
      <c r="K390" s="61"/>
      <c r="L390" s="61"/>
      <c r="M390" s="61"/>
      <c r="N390" s="61"/>
      <c r="O390" s="61"/>
      <c r="P390" s="61"/>
      <c r="Q390" s="61"/>
      <c r="R390" s="61"/>
      <c r="T390" s="61"/>
      <c r="U390" s="61"/>
      <c r="V390" s="61"/>
      <c r="W390" s="61"/>
      <c r="X390" s="61"/>
      <c r="Y390" s="61"/>
      <c r="Z390" s="61"/>
      <c r="AA390" s="61"/>
      <c r="AB390" s="61"/>
      <c r="AC390" s="61"/>
      <c r="AD390" s="61"/>
      <c r="AE390" s="61"/>
    </row>
    <row r="391" spans="1:31" s="84" customFormat="1">
      <c r="A391" s="112"/>
      <c r="B391" s="82"/>
      <c r="C391" s="61"/>
      <c r="D391" s="61"/>
      <c r="E391" s="61"/>
      <c r="F391" s="61"/>
      <c r="G391" s="61"/>
      <c r="H391" s="61"/>
      <c r="I391" s="61"/>
      <c r="J391" s="61"/>
      <c r="K391" s="61"/>
      <c r="L391" s="61"/>
      <c r="M391" s="61"/>
      <c r="N391" s="61"/>
      <c r="O391" s="61"/>
      <c r="P391" s="61"/>
      <c r="Q391" s="61"/>
      <c r="R391" s="61"/>
      <c r="T391" s="61"/>
      <c r="U391" s="61"/>
      <c r="V391" s="61"/>
      <c r="W391" s="61"/>
      <c r="X391" s="61"/>
      <c r="Y391" s="61"/>
      <c r="Z391" s="61"/>
      <c r="AA391" s="61"/>
      <c r="AB391" s="61"/>
      <c r="AC391" s="61"/>
      <c r="AD391" s="61"/>
      <c r="AE391" s="61"/>
    </row>
    <row r="392" spans="1:31" s="84" customFormat="1">
      <c r="A392" s="112"/>
      <c r="B392" s="82"/>
      <c r="C392" s="61"/>
      <c r="D392" s="61"/>
      <c r="E392" s="61"/>
      <c r="F392" s="61"/>
      <c r="G392" s="61"/>
      <c r="H392" s="61"/>
      <c r="I392" s="61"/>
      <c r="J392" s="61"/>
      <c r="K392" s="61"/>
      <c r="L392" s="61"/>
      <c r="M392" s="61"/>
      <c r="N392" s="61"/>
      <c r="O392" s="61"/>
      <c r="P392" s="61"/>
      <c r="Q392" s="61"/>
      <c r="R392" s="61"/>
      <c r="T392" s="61"/>
      <c r="U392" s="61"/>
      <c r="V392" s="61"/>
      <c r="W392" s="61"/>
      <c r="X392" s="61"/>
      <c r="Y392" s="61"/>
      <c r="Z392" s="61"/>
      <c r="AA392" s="61"/>
      <c r="AB392" s="61"/>
      <c r="AC392" s="61"/>
      <c r="AD392" s="61"/>
      <c r="AE392" s="61"/>
    </row>
    <row r="393" spans="1:31" s="84" customFormat="1">
      <c r="A393" s="112"/>
      <c r="B393" s="82"/>
      <c r="C393" s="61"/>
      <c r="D393" s="61"/>
      <c r="E393" s="61"/>
      <c r="F393" s="61"/>
      <c r="G393" s="61"/>
      <c r="H393" s="61"/>
      <c r="I393" s="61"/>
      <c r="J393" s="61"/>
      <c r="K393" s="61"/>
      <c r="L393" s="61"/>
      <c r="M393" s="61"/>
      <c r="N393" s="61"/>
      <c r="O393" s="61"/>
      <c r="P393" s="61"/>
      <c r="Q393" s="61"/>
      <c r="R393" s="61"/>
      <c r="T393" s="61"/>
      <c r="U393" s="61"/>
      <c r="V393" s="61"/>
      <c r="W393" s="61"/>
      <c r="X393" s="61"/>
      <c r="Y393" s="61"/>
      <c r="Z393" s="61"/>
      <c r="AA393" s="61"/>
      <c r="AB393" s="61"/>
      <c r="AC393" s="61"/>
      <c r="AD393" s="61"/>
      <c r="AE393" s="61"/>
    </row>
    <row r="394" spans="1:31" s="84" customFormat="1">
      <c r="A394" s="112"/>
      <c r="B394" s="82"/>
      <c r="C394" s="61"/>
      <c r="D394" s="61"/>
      <c r="E394" s="61"/>
      <c r="F394" s="61"/>
      <c r="G394" s="61"/>
      <c r="H394" s="61"/>
      <c r="I394" s="61"/>
      <c r="J394" s="61"/>
      <c r="K394" s="61"/>
      <c r="L394" s="61"/>
      <c r="M394" s="61"/>
      <c r="N394" s="61"/>
      <c r="O394" s="61"/>
      <c r="P394" s="61"/>
      <c r="Q394" s="61"/>
      <c r="R394" s="61"/>
      <c r="T394" s="61"/>
      <c r="U394" s="61"/>
      <c r="V394" s="61"/>
      <c r="W394" s="61"/>
      <c r="X394" s="61"/>
      <c r="Y394" s="61"/>
      <c r="Z394" s="61"/>
      <c r="AA394" s="61"/>
      <c r="AB394" s="61"/>
      <c r="AC394" s="61"/>
      <c r="AD394" s="61"/>
      <c r="AE394" s="61"/>
    </row>
    <row r="395" spans="1:31" s="84" customFormat="1">
      <c r="A395" s="112"/>
      <c r="B395" s="82"/>
      <c r="C395" s="61"/>
      <c r="D395" s="61"/>
      <c r="E395" s="61"/>
      <c r="F395" s="61"/>
      <c r="G395" s="61"/>
      <c r="H395" s="61"/>
      <c r="I395" s="61"/>
      <c r="J395" s="61"/>
      <c r="K395" s="61"/>
      <c r="L395" s="61"/>
      <c r="M395" s="61"/>
      <c r="N395" s="61"/>
      <c r="O395" s="61"/>
      <c r="P395" s="61"/>
      <c r="Q395" s="61"/>
      <c r="R395" s="61"/>
      <c r="T395" s="61"/>
      <c r="U395" s="61"/>
      <c r="V395" s="61"/>
      <c r="W395" s="61"/>
      <c r="X395" s="61"/>
      <c r="Y395" s="61"/>
      <c r="Z395" s="61"/>
      <c r="AA395" s="61"/>
      <c r="AB395" s="61"/>
      <c r="AC395" s="61"/>
      <c r="AD395" s="61"/>
      <c r="AE395" s="61"/>
    </row>
    <row r="396" spans="1:31" s="84" customFormat="1">
      <c r="A396" s="112"/>
      <c r="B396" s="82"/>
      <c r="C396" s="61"/>
      <c r="D396" s="61"/>
      <c r="E396" s="61"/>
      <c r="F396" s="61"/>
      <c r="G396" s="61"/>
      <c r="H396" s="61"/>
      <c r="I396" s="61"/>
      <c r="J396" s="61"/>
      <c r="K396" s="61"/>
      <c r="L396" s="61"/>
      <c r="M396" s="61"/>
      <c r="N396" s="61"/>
      <c r="O396" s="61"/>
      <c r="P396" s="61"/>
      <c r="Q396" s="61"/>
      <c r="R396" s="61"/>
      <c r="T396" s="61"/>
      <c r="U396" s="61"/>
      <c r="V396" s="61"/>
      <c r="W396" s="61"/>
      <c r="X396" s="61"/>
      <c r="Y396" s="61"/>
      <c r="Z396" s="61"/>
      <c r="AA396" s="61"/>
      <c r="AB396" s="61"/>
      <c r="AC396" s="61"/>
      <c r="AD396" s="61"/>
      <c r="AE396" s="61"/>
    </row>
    <row r="397" spans="1:31" s="84" customFormat="1">
      <c r="A397" s="112"/>
      <c r="B397" s="82"/>
      <c r="C397" s="61"/>
      <c r="D397" s="61"/>
      <c r="E397" s="61"/>
      <c r="F397" s="61"/>
      <c r="G397" s="61"/>
      <c r="H397" s="61"/>
      <c r="I397" s="61"/>
      <c r="J397" s="61"/>
      <c r="K397" s="61"/>
      <c r="L397" s="61"/>
      <c r="M397" s="61"/>
      <c r="N397" s="61"/>
      <c r="O397" s="61"/>
      <c r="P397" s="61"/>
      <c r="Q397" s="61"/>
      <c r="R397" s="61"/>
      <c r="T397" s="61"/>
      <c r="U397" s="61"/>
      <c r="V397" s="61"/>
      <c r="W397" s="61"/>
      <c r="X397" s="61"/>
      <c r="Y397" s="61"/>
      <c r="Z397" s="61"/>
      <c r="AA397" s="61"/>
      <c r="AB397" s="61"/>
      <c r="AC397" s="61"/>
      <c r="AD397" s="61"/>
      <c r="AE397" s="61"/>
    </row>
    <row r="398" spans="1:31" s="84" customFormat="1">
      <c r="A398" s="112"/>
      <c r="B398" s="82"/>
      <c r="C398" s="61"/>
      <c r="D398" s="61"/>
      <c r="E398" s="61"/>
      <c r="F398" s="61"/>
      <c r="G398" s="61"/>
      <c r="H398" s="61"/>
      <c r="I398" s="61"/>
      <c r="J398" s="61"/>
      <c r="K398" s="61"/>
      <c r="L398" s="61"/>
      <c r="M398" s="61"/>
      <c r="N398" s="61"/>
      <c r="O398" s="61"/>
      <c r="P398" s="61"/>
      <c r="Q398" s="61"/>
      <c r="R398" s="61"/>
      <c r="T398" s="61"/>
      <c r="U398" s="61"/>
      <c r="V398" s="61"/>
      <c r="W398" s="61"/>
      <c r="X398" s="61"/>
      <c r="Y398" s="61"/>
      <c r="Z398" s="61"/>
      <c r="AA398" s="61"/>
      <c r="AB398" s="61"/>
      <c r="AC398" s="61"/>
      <c r="AD398" s="61"/>
      <c r="AE398" s="61"/>
    </row>
    <row r="399" spans="1:31" s="84" customFormat="1">
      <c r="A399" s="112"/>
      <c r="B399" s="82"/>
      <c r="C399" s="61"/>
      <c r="D399" s="61"/>
      <c r="E399" s="61"/>
      <c r="F399" s="61"/>
      <c r="G399" s="61"/>
      <c r="H399" s="61"/>
      <c r="I399" s="61"/>
      <c r="J399" s="61"/>
      <c r="K399" s="61"/>
      <c r="L399" s="61"/>
      <c r="M399" s="61"/>
      <c r="N399" s="61"/>
      <c r="O399" s="61"/>
      <c r="P399" s="61"/>
      <c r="Q399" s="61"/>
      <c r="R399" s="61"/>
      <c r="T399" s="61"/>
      <c r="U399" s="61"/>
      <c r="V399" s="61"/>
      <c r="W399" s="61"/>
      <c r="X399" s="61"/>
      <c r="Y399" s="61"/>
      <c r="Z399" s="61"/>
      <c r="AA399" s="61"/>
      <c r="AB399" s="61"/>
      <c r="AC399" s="61"/>
      <c r="AD399" s="61"/>
      <c r="AE399" s="61"/>
    </row>
    <row r="400" spans="1:31" s="84" customFormat="1">
      <c r="A400" s="112"/>
      <c r="B400" s="82"/>
      <c r="C400" s="61"/>
      <c r="D400" s="61"/>
      <c r="E400" s="61"/>
      <c r="F400" s="61"/>
      <c r="G400" s="61"/>
      <c r="H400" s="61"/>
      <c r="I400" s="61"/>
      <c r="J400" s="61"/>
      <c r="K400" s="61"/>
      <c r="L400" s="61"/>
      <c r="M400" s="61"/>
      <c r="N400" s="61"/>
      <c r="O400" s="61"/>
      <c r="P400" s="61"/>
      <c r="Q400" s="61"/>
      <c r="R400" s="61"/>
      <c r="T400" s="61"/>
      <c r="U400" s="61"/>
      <c r="V400" s="61"/>
      <c r="W400" s="61"/>
      <c r="X400" s="61"/>
      <c r="Y400" s="61"/>
      <c r="Z400" s="61"/>
      <c r="AA400" s="61"/>
      <c r="AB400" s="61"/>
      <c r="AC400" s="61"/>
      <c r="AD400" s="61"/>
      <c r="AE400" s="61"/>
    </row>
    <row r="401" spans="1:31" s="84" customFormat="1">
      <c r="A401" s="112"/>
      <c r="B401" s="82"/>
      <c r="C401" s="61"/>
      <c r="D401" s="61"/>
      <c r="E401" s="61"/>
      <c r="F401" s="61"/>
      <c r="G401" s="61"/>
      <c r="H401" s="61"/>
      <c r="I401" s="61"/>
      <c r="J401" s="61"/>
      <c r="K401" s="61"/>
      <c r="L401" s="61"/>
      <c r="M401" s="61"/>
      <c r="N401" s="61"/>
      <c r="O401" s="61"/>
      <c r="P401" s="61"/>
      <c r="Q401" s="61"/>
      <c r="R401" s="61"/>
      <c r="T401" s="61"/>
      <c r="U401" s="61"/>
      <c r="V401" s="61"/>
      <c r="W401" s="61"/>
      <c r="X401" s="61"/>
      <c r="Y401" s="61"/>
      <c r="Z401" s="61"/>
      <c r="AA401" s="61"/>
      <c r="AB401" s="61"/>
      <c r="AC401" s="61"/>
      <c r="AD401" s="61"/>
      <c r="AE401" s="61"/>
    </row>
    <row r="402" spans="1:31" s="84" customFormat="1">
      <c r="A402" s="112"/>
      <c r="B402" s="82"/>
      <c r="C402" s="61"/>
      <c r="D402" s="61"/>
      <c r="E402" s="61"/>
      <c r="F402" s="61"/>
      <c r="G402" s="61"/>
      <c r="H402" s="61"/>
      <c r="I402" s="61"/>
      <c r="J402" s="61"/>
      <c r="K402" s="61"/>
      <c r="L402" s="61"/>
      <c r="M402" s="61"/>
      <c r="N402" s="61"/>
      <c r="O402" s="61"/>
      <c r="P402" s="61"/>
      <c r="Q402" s="61"/>
      <c r="R402" s="61"/>
      <c r="T402" s="61"/>
      <c r="U402" s="61"/>
      <c r="V402" s="61"/>
      <c r="W402" s="61"/>
      <c r="X402" s="61"/>
      <c r="Y402" s="61"/>
      <c r="Z402" s="61"/>
      <c r="AA402" s="61"/>
      <c r="AB402" s="61"/>
      <c r="AC402" s="61"/>
      <c r="AD402" s="61"/>
      <c r="AE402" s="61"/>
    </row>
    <row r="403" spans="1:31" s="84" customFormat="1">
      <c r="A403" s="112"/>
      <c r="B403" s="82"/>
      <c r="C403" s="83"/>
      <c r="D403" s="83"/>
      <c r="E403" s="83"/>
      <c r="F403" s="83"/>
      <c r="I403" s="61"/>
      <c r="J403" s="61"/>
      <c r="K403" s="61"/>
      <c r="L403" s="61"/>
      <c r="M403" s="61"/>
      <c r="N403" s="61"/>
      <c r="O403" s="61"/>
      <c r="P403" s="61"/>
      <c r="Q403" s="61"/>
      <c r="R403" s="61"/>
      <c r="T403" s="61"/>
      <c r="U403" s="61"/>
      <c r="V403" s="61"/>
      <c r="W403" s="61"/>
      <c r="X403" s="61"/>
      <c r="Y403" s="61"/>
      <c r="Z403" s="61"/>
      <c r="AA403" s="61"/>
      <c r="AB403" s="61"/>
      <c r="AC403" s="61"/>
      <c r="AD403" s="61"/>
      <c r="AE403" s="61"/>
    </row>
    <row r="404" spans="1:31" s="84" customFormat="1">
      <c r="A404" s="112"/>
      <c r="B404" s="82"/>
      <c r="C404" s="83"/>
      <c r="D404" s="83"/>
      <c r="E404" s="83"/>
      <c r="F404" s="83"/>
      <c r="I404" s="61"/>
      <c r="J404" s="61"/>
      <c r="K404" s="61"/>
      <c r="L404" s="61"/>
      <c r="M404" s="61"/>
      <c r="N404" s="61"/>
      <c r="O404" s="61"/>
      <c r="P404" s="61"/>
      <c r="Q404" s="61"/>
      <c r="R404" s="61"/>
      <c r="T404" s="61"/>
      <c r="U404" s="61"/>
      <c r="V404" s="61"/>
      <c r="W404" s="61"/>
      <c r="X404" s="61"/>
      <c r="Y404" s="61"/>
      <c r="Z404" s="61"/>
      <c r="AA404" s="61"/>
      <c r="AB404" s="61"/>
      <c r="AC404" s="61"/>
      <c r="AD404" s="61"/>
      <c r="AE404" s="61"/>
    </row>
    <row r="405" spans="1:31" s="84" customFormat="1">
      <c r="A405" s="112"/>
      <c r="B405" s="82"/>
      <c r="C405" s="83"/>
      <c r="D405" s="83"/>
      <c r="E405" s="83"/>
      <c r="F405" s="83"/>
      <c r="I405" s="61"/>
      <c r="J405" s="61"/>
      <c r="K405" s="61"/>
      <c r="L405" s="61"/>
      <c r="M405" s="61"/>
      <c r="N405" s="61"/>
      <c r="O405" s="61"/>
      <c r="P405" s="61"/>
      <c r="Q405" s="61"/>
      <c r="R405" s="61"/>
      <c r="T405" s="61"/>
      <c r="U405" s="61"/>
      <c r="V405" s="61"/>
      <c r="W405" s="61"/>
      <c r="X405" s="61"/>
      <c r="Y405" s="61"/>
      <c r="Z405" s="61"/>
      <c r="AA405" s="61"/>
      <c r="AB405" s="61"/>
      <c r="AC405" s="61"/>
      <c r="AD405" s="61"/>
      <c r="AE405" s="61"/>
    </row>
    <row r="406" spans="1:31" s="84" customFormat="1">
      <c r="A406" s="112"/>
      <c r="B406" s="82"/>
      <c r="C406" s="83"/>
      <c r="D406" s="83"/>
      <c r="E406" s="83"/>
      <c r="F406" s="83"/>
      <c r="I406" s="61"/>
      <c r="J406" s="61"/>
      <c r="K406" s="61"/>
      <c r="L406" s="61"/>
      <c r="M406" s="61"/>
      <c r="N406" s="61"/>
      <c r="O406" s="61"/>
      <c r="P406" s="61"/>
      <c r="Q406" s="61"/>
      <c r="R406" s="61"/>
      <c r="T406" s="61"/>
      <c r="U406" s="61"/>
      <c r="V406" s="61"/>
      <c r="W406" s="61"/>
      <c r="X406" s="61"/>
      <c r="Y406" s="61"/>
      <c r="Z406" s="61"/>
      <c r="AA406" s="61"/>
      <c r="AB406" s="61"/>
      <c r="AC406" s="61"/>
      <c r="AD406" s="61"/>
      <c r="AE406" s="61"/>
    </row>
    <row r="407" spans="1:31" s="84" customFormat="1">
      <c r="A407" s="112"/>
      <c r="B407" s="82"/>
      <c r="C407" s="83"/>
      <c r="D407" s="83"/>
      <c r="E407" s="83"/>
      <c r="F407" s="83"/>
      <c r="I407" s="61"/>
      <c r="J407" s="61"/>
      <c r="K407" s="61"/>
      <c r="L407" s="61"/>
      <c r="M407" s="61"/>
      <c r="N407" s="61"/>
      <c r="O407" s="61"/>
      <c r="P407" s="61"/>
      <c r="Q407" s="61"/>
      <c r="R407" s="61"/>
      <c r="T407" s="61"/>
      <c r="U407" s="61"/>
      <c r="V407" s="61"/>
      <c r="W407" s="61"/>
      <c r="X407" s="61"/>
      <c r="Y407" s="61"/>
      <c r="Z407" s="61"/>
      <c r="AA407" s="61"/>
      <c r="AB407" s="61"/>
      <c r="AC407" s="61"/>
      <c r="AD407" s="61"/>
      <c r="AE407" s="61"/>
    </row>
    <row r="408" spans="1:31" s="84" customFormat="1">
      <c r="A408" s="112"/>
      <c r="B408" s="82"/>
      <c r="C408" s="83"/>
      <c r="D408" s="83"/>
      <c r="E408" s="83"/>
      <c r="F408" s="83"/>
      <c r="I408" s="61"/>
      <c r="J408" s="61"/>
      <c r="K408" s="61"/>
      <c r="L408" s="61"/>
      <c r="M408" s="61"/>
      <c r="N408" s="61"/>
      <c r="O408" s="61"/>
      <c r="P408" s="61"/>
      <c r="Q408" s="61"/>
      <c r="R408" s="61"/>
      <c r="T408" s="61"/>
      <c r="U408" s="61"/>
      <c r="V408" s="61"/>
      <c r="W408" s="61"/>
      <c r="X408" s="61"/>
      <c r="Y408" s="61"/>
      <c r="Z408" s="61"/>
      <c r="AA408" s="61"/>
      <c r="AB408" s="61"/>
      <c r="AC408" s="61"/>
      <c r="AD408" s="61"/>
      <c r="AE408" s="61"/>
    </row>
    <row r="409" spans="1:31" s="84" customFormat="1">
      <c r="A409" s="112"/>
      <c r="B409" s="82"/>
      <c r="C409" s="83"/>
      <c r="D409" s="83"/>
      <c r="E409" s="83"/>
      <c r="F409" s="83"/>
      <c r="I409" s="61"/>
      <c r="J409" s="61"/>
      <c r="K409" s="61"/>
      <c r="L409" s="61"/>
      <c r="M409" s="61"/>
      <c r="N409" s="61"/>
      <c r="O409" s="61"/>
      <c r="P409" s="61"/>
      <c r="Q409" s="61"/>
      <c r="R409" s="61"/>
      <c r="T409" s="61"/>
      <c r="U409" s="61"/>
      <c r="V409" s="61"/>
      <c r="W409" s="61"/>
      <c r="X409" s="61"/>
      <c r="Y409" s="61"/>
      <c r="Z409" s="61"/>
      <c r="AA409" s="61"/>
      <c r="AB409" s="61"/>
      <c r="AC409" s="61"/>
      <c r="AD409" s="61"/>
      <c r="AE409" s="61"/>
    </row>
    <row r="410" spans="1:31" s="84" customFormat="1">
      <c r="A410" s="112"/>
      <c r="B410" s="82"/>
      <c r="C410" s="83"/>
      <c r="D410" s="83"/>
      <c r="E410" s="83"/>
      <c r="F410" s="83"/>
      <c r="I410" s="61"/>
      <c r="J410" s="61"/>
      <c r="K410" s="61"/>
      <c r="L410" s="61"/>
      <c r="M410" s="61"/>
      <c r="N410" s="61"/>
      <c r="O410" s="61"/>
      <c r="P410" s="61"/>
      <c r="Q410" s="61"/>
      <c r="R410" s="61"/>
      <c r="T410" s="61"/>
      <c r="U410" s="61"/>
      <c r="V410" s="61"/>
      <c r="W410" s="61"/>
      <c r="X410" s="61"/>
      <c r="Y410" s="61"/>
      <c r="Z410" s="61"/>
      <c r="AA410" s="61"/>
      <c r="AB410" s="61"/>
      <c r="AC410" s="61"/>
      <c r="AD410" s="61"/>
      <c r="AE410" s="61"/>
    </row>
  </sheetData>
  <mergeCells count="38">
    <mergeCell ref="H9:H10"/>
    <mergeCell ref="B51:S51"/>
    <mergeCell ref="Q8:Q10"/>
    <mergeCell ref="R8:R10"/>
    <mergeCell ref="B74:N74"/>
    <mergeCell ref="F8:F10"/>
    <mergeCell ref="G8:H8"/>
    <mergeCell ref="I8:I10"/>
    <mergeCell ref="J8:J10"/>
    <mergeCell ref="K8:K10"/>
    <mergeCell ref="T7:T9"/>
    <mergeCell ref="M8:M10"/>
    <mergeCell ref="N8:N10"/>
    <mergeCell ref="O8:O10"/>
    <mergeCell ref="P8:P10"/>
    <mergeCell ref="M7:N7"/>
    <mergeCell ref="A5:S5"/>
    <mergeCell ref="A6:A10"/>
    <mergeCell ref="B6:B10"/>
    <mergeCell ref="C6:C10"/>
    <mergeCell ref="D6:D10"/>
    <mergeCell ref="E6:E10"/>
    <mergeCell ref="F6:H7"/>
    <mergeCell ref="I6:N6"/>
    <mergeCell ref="L8:L10"/>
    <mergeCell ref="G9:G10"/>
    <mergeCell ref="O6:R6"/>
    <mergeCell ref="S6:S10"/>
    <mergeCell ref="O7:P7"/>
    <mergeCell ref="Q7:R7"/>
    <mergeCell ref="I7:J7"/>
    <mergeCell ref="K7:L7"/>
    <mergeCell ref="A4:S4"/>
    <mergeCell ref="A1:I1"/>
    <mergeCell ref="O1:S1"/>
    <mergeCell ref="A2:I2"/>
    <mergeCell ref="O2:S2"/>
    <mergeCell ref="A3:S3"/>
  </mergeCells>
  <printOptions horizontalCentered="1"/>
  <pageMargins left="0.2" right="0.2" top="0.79000000000000015" bottom="0.98" header="0.31" footer="0.31"/>
  <pageSetup paperSize="9" scale="55" fitToHeight="0" orientation="landscape" r:id="rId1"/>
  <headerFooter>
    <oddFooter>&amp;R&amp;14&amp;P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22"/>
  <sheetViews>
    <sheetView zoomScale="70" zoomScaleNormal="70" workbookViewId="0">
      <selection sqref="A1:AC1"/>
    </sheetView>
  </sheetViews>
  <sheetFormatPr defaultColWidth="9.125" defaultRowHeight="18.75"/>
  <cols>
    <col min="1" max="1" width="6.25" style="112" customWidth="1"/>
    <col min="2" max="2" width="31.375" style="82" customWidth="1"/>
    <col min="3" max="5" width="9.75" style="83" customWidth="1"/>
    <col min="6" max="6" width="11.25" style="83" customWidth="1"/>
    <col min="7" max="7" width="9.75" style="84" customWidth="1"/>
    <col min="8" max="8" width="9.125" style="84" customWidth="1"/>
    <col min="9" max="9" width="8.375" style="84" customWidth="1"/>
    <col min="10" max="10" width="12.375" style="84" customWidth="1"/>
    <col min="11" max="11" width="11" style="84" customWidth="1"/>
    <col min="12" max="12" width="8.25" style="84" customWidth="1"/>
    <col min="13" max="13" width="11.75" style="84" customWidth="1"/>
    <col min="14" max="15" width="10.75" style="84" customWidth="1"/>
    <col min="16" max="16" width="11.25" style="84" customWidth="1"/>
    <col min="17" max="17" width="8.75" style="84" customWidth="1"/>
    <col min="18" max="18" width="9.75" style="84" customWidth="1"/>
    <col min="19" max="19" width="10" style="84" customWidth="1"/>
    <col min="20" max="21" width="10.75" style="84" customWidth="1"/>
    <col min="22" max="22" width="8.25" style="84" customWidth="1"/>
    <col min="23" max="23" width="11.75" style="84" customWidth="1"/>
    <col min="24" max="25" width="10.75" style="84" customWidth="1"/>
    <col min="26" max="26" width="11.25" style="84" customWidth="1"/>
    <col min="27" max="27" width="8.25" style="84" customWidth="1"/>
    <col min="28" max="28" width="10.125" style="84" customWidth="1"/>
    <col min="29" max="30" width="10.75" style="84" customWidth="1"/>
    <col min="31" max="31" width="11.25" style="84" customWidth="1"/>
    <col min="32" max="32" width="9" style="84" customWidth="1"/>
    <col min="33" max="33" width="10.75" style="84" customWidth="1"/>
    <col min="34" max="34" width="10.125" style="84" customWidth="1"/>
    <col min="35" max="35" width="11" style="84" customWidth="1"/>
    <col min="36" max="36" width="10.75" style="84" customWidth="1"/>
    <col min="37" max="37" width="9.125" style="84" hidden="1" customWidth="1"/>
    <col min="38" max="38" width="12.375" style="84" hidden="1" customWidth="1"/>
    <col min="39" max="39" width="9.75" style="84" hidden="1" customWidth="1"/>
    <col min="40" max="40" width="11.125" style="84" hidden="1" customWidth="1"/>
    <col min="41" max="41" width="11" style="84" hidden="1" customWidth="1"/>
    <col min="42" max="46" width="9.125" style="84" hidden="1" customWidth="1"/>
    <col min="47" max="47" width="8" style="84" customWidth="1"/>
    <col min="48" max="48" width="9.125" style="84" customWidth="1"/>
    <col min="49" max="49" width="10.75" style="84" customWidth="1"/>
    <col min="50" max="50" width="10.125" style="84" customWidth="1"/>
    <col min="51" max="51" width="10.75" style="84" customWidth="1"/>
    <col min="52" max="16384" width="9.125" style="61"/>
  </cols>
  <sheetData>
    <row r="1" spans="1:52" s="135" customFormat="1" ht="39" customHeight="1">
      <c r="A1" s="839" t="s">
        <v>159</v>
      </c>
      <c r="B1" s="839"/>
      <c r="C1" s="839"/>
      <c r="D1" s="839"/>
      <c r="E1" s="839"/>
      <c r="F1" s="839"/>
      <c r="G1" s="839"/>
      <c r="H1" s="839"/>
      <c r="I1" s="839"/>
      <c r="J1" s="839"/>
      <c r="K1" s="839"/>
      <c r="L1" s="839"/>
      <c r="Q1" s="136"/>
      <c r="R1" s="136"/>
      <c r="S1" s="136"/>
      <c r="T1" s="136"/>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865"/>
      <c r="AW1" s="865"/>
      <c r="AX1" s="865"/>
      <c r="AY1" s="137"/>
      <c r="AZ1" s="137"/>
    </row>
    <row r="2" spans="1:52" s="135" customFormat="1" ht="39" customHeight="1">
      <c r="A2" s="866" t="s">
        <v>1</v>
      </c>
      <c r="B2" s="866"/>
      <c r="C2" s="866"/>
      <c r="D2" s="866"/>
      <c r="E2" s="866"/>
      <c r="F2" s="866"/>
      <c r="G2" s="866"/>
      <c r="H2" s="866"/>
      <c r="I2" s="866"/>
      <c r="J2" s="866"/>
      <c r="K2" s="866"/>
      <c r="L2" s="866"/>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867"/>
      <c r="AW2" s="867"/>
      <c r="AX2" s="867"/>
      <c r="AY2" s="137"/>
      <c r="AZ2" s="137"/>
    </row>
    <row r="3" spans="1:52" s="135" customFormat="1" ht="39" customHeight="1">
      <c r="A3" s="947" t="s">
        <v>160</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c r="AG3" s="947"/>
      <c r="AH3" s="947"/>
      <c r="AI3" s="947"/>
      <c r="AJ3" s="947"/>
      <c r="AK3" s="947"/>
      <c r="AL3" s="947"/>
      <c r="AM3" s="947"/>
      <c r="AN3" s="947"/>
      <c r="AO3" s="947"/>
      <c r="AP3" s="947"/>
      <c r="AQ3" s="947"/>
      <c r="AR3" s="947"/>
      <c r="AS3" s="947"/>
      <c r="AT3" s="947"/>
      <c r="AU3" s="947"/>
      <c r="AV3" s="947"/>
      <c r="AW3" s="947"/>
      <c r="AX3" s="947"/>
      <c r="AY3" s="947"/>
      <c r="AZ3" s="947"/>
    </row>
    <row r="4" spans="1:52" s="138" customFormat="1" ht="41.25" customHeight="1">
      <c r="A4" s="946" t="s">
        <v>161</v>
      </c>
      <c r="B4" s="946"/>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946"/>
    </row>
    <row r="5" spans="1:52" s="139" customFormat="1" ht="33" customHeight="1">
      <c r="A5" s="948" t="s">
        <v>4</v>
      </c>
      <c r="B5" s="948"/>
      <c r="C5" s="948"/>
      <c r="D5" s="948"/>
      <c r="E5" s="948"/>
      <c r="F5" s="948"/>
      <c r="G5" s="948"/>
      <c r="H5" s="948"/>
      <c r="I5" s="948"/>
      <c r="J5" s="948"/>
      <c r="K5" s="948"/>
      <c r="L5" s="948"/>
      <c r="M5" s="948"/>
      <c r="N5" s="948"/>
      <c r="O5" s="948"/>
      <c r="P5" s="948"/>
      <c r="Q5" s="948"/>
      <c r="R5" s="948"/>
      <c r="S5" s="948"/>
      <c r="T5" s="948"/>
      <c r="U5" s="948"/>
      <c r="V5" s="948"/>
      <c r="W5" s="948"/>
      <c r="X5" s="948"/>
      <c r="Y5" s="948"/>
      <c r="Z5" s="948"/>
      <c r="AA5" s="948"/>
      <c r="AB5" s="948"/>
      <c r="AC5" s="948"/>
      <c r="AD5" s="948"/>
      <c r="AE5" s="948"/>
      <c r="AF5" s="948"/>
      <c r="AG5" s="948"/>
      <c r="AH5" s="948"/>
      <c r="AI5" s="948"/>
      <c r="AJ5" s="948"/>
      <c r="AK5" s="948"/>
      <c r="AL5" s="948"/>
      <c r="AM5" s="948"/>
      <c r="AN5" s="948"/>
      <c r="AO5" s="948"/>
      <c r="AP5" s="948"/>
      <c r="AQ5" s="948"/>
      <c r="AR5" s="948"/>
      <c r="AS5" s="948"/>
      <c r="AT5" s="948"/>
      <c r="AU5" s="948"/>
      <c r="AV5" s="948"/>
      <c r="AW5" s="948"/>
      <c r="AX5" s="948"/>
      <c r="AY5" s="948"/>
      <c r="AZ5" s="948"/>
    </row>
    <row r="6" spans="1:52" s="139" customFormat="1" ht="33" customHeight="1">
      <c r="A6" s="949" t="s">
        <v>5</v>
      </c>
      <c r="B6" s="919" t="s">
        <v>86</v>
      </c>
      <c r="C6" s="918" t="s">
        <v>87</v>
      </c>
      <c r="D6" s="918" t="s">
        <v>88</v>
      </c>
      <c r="E6" s="918" t="s">
        <v>89</v>
      </c>
      <c r="F6" s="916" t="s">
        <v>118</v>
      </c>
      <c r="G6" s="916"/>
      <c r="H6" s="916"/>
      <c r="I6" s="916"/>
      <c r="J6" s="916"/>
      <c r="K6" s="916"/>
      <c r="L6" s="952" t="s">
        <v>7</v>
      </c>
      <c r="M6" s="953"/>
      <c r="N6" s="953"/>
      <c r="O6" s="953"/>
      <c r="P6" s="953"/>
      <c r="Q6" s="953"/>
      <c r="R6" s="953"/>
      <c r="S6" s="953"/>
      <c r="T6" s="953"/>
      <c r="U6" s="953"/>
      <c r="V6" s="953"/>
      <c r="W6" s="953"/>
      <c r="X6" s="953"/>
      <c r="Y6" s="953"/>
      <c r="Z6" s="953"/>
      <c r="AA6" s="953"/>
      <c r="AB6" s="953"/>
      <c r="AC6" s="953"/>
      <c r="AD6" s="953"/>
      <c r="AE6" s="954"/>
      <c r="AF6" s="952" t="s">
        <v>8</v>
      </c>
      <c r="AG6" s="953"/>
      <c r="AH6" s="953"/>
      <c r="AI6" s="953"/>
      <c r="AJ6" s="953"/>
      <c r="AK6" s="953"/>
      <c r="AL6" s="953"/>
      <c r="AM6" s="953"/>
      <c r="AN6" s="953"/>
      <c r="AO6" s="953"/>
      <c r="AP6" s="953"/>
      <c r="AQ6" s="953"/>
      <c r="AR6" s="953"/>
      <c r="AS6" s="953"/>
      <c r="AT6" s="953"/>
      <c r="AU6" s="953"/>
      <c r="AV6" s="953"/>
      <c r="AW6" s="953"/>
      <c r="AX6" s="953"/>
      <c r="AY6" s="954"/>
      <c r="AZ6" s="919" t="s">
        <v>9</v>
      </c>
    </row>
    <row r="7" spans="1:52" s="49" customFormat="1" ht="71.650000000000006" customHeight="1">
      <c r="A7" s="950"/>
      <c r="B7" s="920"/>
      <c r="C7" s="918"/>
      <c r="D7" s="918"/>
      <c r="E7" s="918"/>
      <c r="F7" s="916"/>
      <c r="G7" s="916"/>
      <c r="H7" s="916"/>
      <c r="I7" s="916"/>
      <c r="J7" s="916"/>
      <c r="K7" s="916"/>
      <c r="L7" s="956" t="s">
        <v>162</v>
      </c>
      <c r="M7" s="916"/>
      <c r="N7" s="916"/>
      <c r="O7" s="916"/>
      <c r="P7" s="916"/>
      <c r="Q7" s="957" t="s">
        <v>163</v>
      </c>
      <c r="R7" s="958"/>
      <c r="S7" s="958"/>
      <c r="T7" s="958"/>
      <c r="U7" s="958"/>
      <c r="V7" s="916" t="s">
        <v>164</v>
      </c>
      <c r="W7" s="916"/>
      <c r="X7" s="916"/>
      <c r="Y7" s="916"/>
      <c r="Z7" s="916"/>
      <c r="AA7" s="916" t="s">
        <v>165</v>
      </c>
      <c r="AB7" s="916"/>
      <c r="AC7" s="916"/>
      <c r="AD7" s="916"/>
      <c r="AE7" s="916"/>
      <c r="AF7" s="916" t="s">
        <v>166</v>
      </c>
      <c r="AG7" s="916"/>
      <c r="AH7" s="916"/>
      <c r="AI7" s="916"/>
      <c r="AJ7" s="916"/>
      <c r="AK7" s="916" t="s">
        <v>167</v>
      </c>
      <c r="AL7" s="916"/>
      <c r="AM7" s="916"/>
      <c r="AN7" s="916"/>
      <c r="AO7" s="916"/>
      <c r="AP7" s="916"/>
      <c r="AQ7" s="916"/>
      <c r="AR7" s="916"/>
      <c r="AS7" s="916"/>
      <c r="AT7" s="916"/>
      <c r="AU7" s="955" t="s">
        <v>168</v>
      </c>
      <c r="AV7" s="955"/>
      <c r="AW7" s="955"/>
      <c r="AX7" s="955"/>
      <c r="AY7" s="955"/>
      <c r="AZ7" s="920"/>
    </row>
    <row r="8" spans="1:52" s="49" customFormat="1" ht="45.4" customHeight="1">
      <c r="A8" s="950"/>
      <c r="B8" s="920"/>
      <c r="C8" s="918"/>
      <c r="D8" s="918"/>
      <c r="E8" s="918"/>
      <c r="F8" s="916" t="s">
        <v>143</v>
      </c>
      <c r="G8" s="916" t="s">
        <v>92</v>
      </c>
      <c r="H8" s="916"/>
      <c r="I8" s="916"/>
      <c r="J8" s="916"/>
      <c r="K8" s="916"/>
      <c r="L8" s="916" t="s">
        <v>12</v>
      </c>
      <c r="M8" s="916" t="s">
        <v>13</v>
      </c>
      <c r="N8" s="916"/>
      <c r="O8" s="916"/>
      <c r="P8" s="916"/>
      <c r="Q8" s="916" t="s">
        <v>12</v>
      </c>
      <c r="R8" s="916" t="s">
        <v>13</v>
      </c>
      <c r="S8" s="916"/>
      <c r="T8" s="916"/>
      <c r="U8" s="916"/>
      <c r="V8" s="916" t="s">
        <v>12</v>
      </c>
      <c r="W8" s="916" t="s">
        <v>13</v>
      </c>
      <c r="X8" s="916"/>
      <c r="Y8" s="916"/>
      <c r="Z8" s="916"/>
      <c r="AA8" s="916" t="s">
        <v>12</v>
      </c>
      <c r="AB8" s="916" t="s">
        <v>13</v>
      </c>
      <c r="AC8" s="916"/>
      <c r="AD8" s="916"/>
      <c r="AE8" s="916"/>
      <c r="AF8" s="916" t="s">
        <v>12</v>
      </c>
      <c r="AG8" s="916" t="s">
        <v>94</v>
      </c>
      <c r="AH8" s="916"/>
      <c r="AI8" s="916"/>
      <c r="AJ8" s="916"/>
      <c r="AK8" s="916" t="s">
        <v>12</v>
      </c>
      <c r="AL8" s="916" t="s">
        <v>94</v>
      </c>
      <c r="AM8" s="916"/>
      <c r="AN8" s="916"/>
      <c r="AO8" s="916"/>
      <c r="AP8" s="916" t="s">
        <v>169</v>
      </c>
      <c r="AQ8" s="916"/>
      <c r="AR8" s="916"/>
      <c r="AS8" s="916"/>
      <c r="AT8" s="916"/>
      <c r="AU8" s="955" t="s">
        <v>12</v>
      </c>
      <c r="AV8" s="955"/>
      <c r="AW8" s="955"/>
      <c r="AX8" s="955"/>
      <c r="AY8" s="955"/>
      <c r="AZ8" s="920"/>
    </row>
    <row r="9" spans="1:52" s="49" customFormat="1" ht="45.4" customHeight="1">
      <c r="A9" s="950"/>
      <c r="B9" s="920"/>
      <c r="C9" s="918"/>
      <c r="D9" s="918"/>
      <c r="E9" s="918"/>
      <c r="F9" s="916"/>
      <c r="G9" s="916" t="s">
        <v>93</v>
      </c>
      <c r="H9" s="916" t="s">
        <v>13</v>
      </c>
      <c r="I9" s="916"/>
      <c r="J9" s="916"/>
      <c r="K9" s="916"/>
      <c r="L9" s="916"/>
      <c r="M9" s="916" t="s">
        <v>170</v>
      </c>
      <c r="N9" s="916" t="s">
        <v>171</v>
      </c>
      <c r="O9" s="916" t="s">
        <v>172</v>
      </c>
      <c r="P9" s="916" t="s">
        <v>173</v>
      </c>
      <c r="Q9" s="916"/>
      <c r="R9" s="916" t="s">
        <v>170</v>
      </c>
      <c r="S9" s="916" t="s">
        <v>171</v>
      </c>
      <c r="T9" s="916" t="s">
        <v>172</v>
      </c>
      <c r="U9" s="916" t="s">
        <v>173</v>
      </c>
      <c r="V9" s="916"/>
      <c r="W9" s="916" t="s">
        <v>170</v>
      </c>
      <c r="X9" s="916" t="s">
        <v>171</v>
      </c>
      <c r="Y9" s="916" t="s">
        <v>172</v>
      </c>
      <c r="Z9" s="916" t="s">
        <v>173</v>
      </c>
      <c r="AA9" s="916"/>
      <c r="AB9" s="916" t="s">
        <v>170</v>
      </c>
      <c r="AC9" s="916" t="s">
        <v>171</v>
      </c>
      <c r="AD9" s="916" t="s">
        <v>172</v>
      </c>
      <c r="AE9" s="916" t="s">
        <v>173</v>
      </c>
      <c r="AF9" s="916"/>
      <c r="AG9" s="916" t="s">
        <v>170</v>
      </c>
      <c r="AH9" s="916" t="s">
        <v>171</v>
      </c>
      <c r="AI9" s="916" t="s">
        <v>172</v>
      </c>
      <c r="AJ9" s="916" t="s">
        <v>173</v>
      </c>
      <c r="AK9" s="916"/>
      <c r="AL9" s="916" t="s">
        <v>170</v>
      </c>
      <c r="AM9" s="916" t="s">
        <v>171</v>
      </c>
      <c r="AN9" s="916" t="s">
        <v>172</v>
      </c>
      <c r="AO9" s="916" t="s">
        <v>173</v>
      </c>
      <c r="AP9" s="959" t="s">
        <v>174</v>
      </c>
      <c r="AQ9" s="959" t="s">
        <v>175</v>
      </c>
      <c r="AR9" s="959" t="s">
        <v>176</v>
      </c>
      <c r="AS9" s="959" t="s">
        <v>177</v>
      </c>
      <c r="AT9" s="959" t="s">
        <v>178</v>
      </c>
      <c r="AU9" s="955"/>
      <c r="AV9" s="955" t="s">
        <v>45</v>
      </c>
      <c r="AW9" s="955"/>
      <c r="AX9" s="955" t="s">
        <v>179</v>
      </c>
      <c r="AY9" s="955"/>
      <c r="AZ9" s="920"/>
    </row>
    <row r="10" spans="1:52" s="49" customFormat="1" ht="127.9" customHeight="1">
      <c r="A10" s="951"/>
      <c r="B10" s="921"/>
      <c r="C10" s="918"/>
      <c r="D10" s="918"/>
      <c r="E10" s="918"/>
      <c r="F10" s="916"/>
      <c r="G10" s="940"/>
      <c r="H10" s="140" t="s">
        <v>44</v>
      </c>
      <c r="I10" s="95" t="s">
        <v>45</v>
      </c>
      <c r="J10" s="140" t="s">
        <v>170</v>
      </c>
      <c r="K10" s="95" t="s">
        <v>179</v>
      </c>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60"/>
      <c r="AQ10" s="960"/>
      <c r="AR10" s="960"/>
      <c r="AS10" s="960"/>
      <c r="AT10" s="960"/>
      <c r="AU10" s="955"/>
      <c r="AV10" s="141" t="s">
        <v>12</v>
      </c>
      <c r="AW10" s="141" t="s">
        <v>180</v>
      </c>
      <c r="AX10" s="141" t="s">
        <v>12</v>
      </c>
      <c r="AY10" s="141" t="s">
        <v>180</v>
      </c>
      <c r="AZ10" s="921"/>
    </row>
    <row r="11" spans="1:52" s="51" customFormat="1" ht="30.75" customHeight="1">
      <c r="A11" s="118">
        <v>1</v>
      </c>
      <c r="B11" s="50">
        <f>A11+1</f>
        <v>2</v>
      </c>
      <c r="C11" s="50">
        <f t="shared" ref="C11:AT11" si="0">B11+1</f>
        <v>3</v>
      </c>
      <c r="D11" s="50">
        <f t="shared" si="0"/>
        <v>4</v>
      </c>
      <c r="E11" s="50">
        <f t="shared" si="0"/>
        <v>5</v>
      </c>
      <c r="F11" s="50">
        <f t="shared" si="0"/>
        <v>6</v>
      </c>
      <c r="G11" s="50">
        <f t="shared" si="0"/>
        <v>7</v>
      </c>
      <c r="H11" s="50">
        <f t="shared" si="0"/>
        <v>8</v>
      </c>
      <c r="I11" s="50">
        <f t="shared" si="0"/>
        <v>9</v>
      </c>
      <c r="J11" s="50">
        <f t="shared" si="0"/>
        <v>10</v>
      </c>
      <c r="K11" s="50">
        <f t="shared" si="0"/>
        <v>11</v>
      </c>
      <c r="L11" s="50">
        <f t="shared" si="0"/>
        <v>12</v>
      </c>
      <c r="M11" s="50">
        <f t="shared" si="0"/>
        <v>13</v>
      </c>
      <c r="N11" s="50">
        <f t="shared" si="0"/>
        <v>14</v>
      </c>
      <c r="O11" s="50">
        <f t="shared" si="0"/>
        <v>15</v>
      </c>
      <c r="P11" s="50">
        <f t="shared" si="0"/>
        <v>16</v>
      </c>
      <c r="Q11" s="50">
        <f t="shared" si="0"/>
        <v>17</v>
      </c>
      <c r="R11" s="50">
        <f t="shared" si="0"/>
        <v>18</v>
      </c>
      <c r="S11" s="50">
        <v>19</v>
      </c>
      <c r="T11" s="50">
        <v>20</v>
      </c>
      <c r="U11" s="50">
        <v>21</v>
      </c>
      <c r="V11" s="50">
        <v>22</v>
      </c>
      <c r="W11" s="50">
        <v>23</v>
      </c>
      <c r="X11" s="50">
        <v>24</v>
      </c>
      <c r="Y11" s="50">
        <v>25</v>
      </c>
      <c r="Z11" s="50">
        <v>26</v>
      </c>
      <c r="AA11" s="50">
        <v>27</v>
      </c>
      <c r="AB11" s="50">
        <v>28</v>
      </c>
      <c r="AC11" s="50">
        <v>29</v>
      </c>
      <c r="AD11" s="50">
        <v>30</v>
      </c>
      <c r="AE11" s="50">
        <v>31</v>
      </c>
      <c r="AF11" s="50">
        <v>32</v>
      </c>
      <c r="AG11" s="50">
        <v>33</v>
      </c>
      <c r="AH11" s="50">
        <v>34</v>
      </c>
      <c r="AI11" s="50">
        <v>35</v>
      </c>
      <c r="AJ11" s="50">
        <v>36</v>
      </c>
      <c r="AK11" s="50">
        <f t="shared" si="0"/>
        <v>37</v>
      </c>
      <c r="AL11" s="50">
        <f t="shared" si="0"/>
        <v>38</v>
      </c>
      <c r="AM11" s="50">
        <f t="shared" si="0"/>
        <v>39</v>
      </c>
      <c r="AN11" s="50">
        <f t="shared" si="0"/>
        <v>40</v>
      </c>
      <c r="AO11" s="50">
        <f t="shared" si="0"/>
        <v>41</v>
      </c>
      <c r="AP11" s="50">
        <f t="shared" si="0"/>
        <v>42</v>
      </c>
      <c r="AQ11" s="50">
        <f t="shared" si="0"/>
        <v>43</v>
      </c>
      <c r="AR11" s="50">
        <f t="shared" si="0"/>
        <v>44</v>
      </c>
      <c r="AS11" s="50">
        <f t="shared" si="0"/>
        <v>45</v>
      </c>
      <c r="AT11" s="50">
        <f t="shared" si="0"/>
        <v>46</v>
      </c>
      <c r="AU11" s="50">
        <v>37</v>
      </c>
      <c r="AV11" s="50">
        <v>38</v>
      </c>
      <c r="AW11" s="50">
        <v>39</v>
      </c>
      <c r="AX11" s="50">
        <v>40</v>
      </c>
      <c r="AY11" s="50">
        <v>41</v>
      </c>
      <c r="AZ11" s="50">
        <v>42</v>
      </c>
    </row>
    <row r="12" spans="1:52" s="51" customFormat="1" ht="40.5" customHeight="1">
      <c r="A12" s="119"/>
      <c r="B12" s="52" t="s">
        <v>17</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142"/>
    </row>
    <row r="13" spans="1:52" ht="58.15" customHeight="1">
      <c r="A13" s="53" t="s">
        <v>95</v>
      </c>
      <c r="B13" s="54" t="s">
        <v>145</v>
      </c>
      <c r="C13" s="59"/>
      <c r="D13" s="59"/>
      <c r="E13" s="59"/>
      <c r="F13" s="59"/>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98"/>
    </row>
    <row r="14" spans="1:52" ht="81.75" customHeight="1">
      <c r="A14" s="53" t="s">
        <v>46</v>
      </c>
      <c r="B14" s="58" t="s">
        <v>131</v>
      </c>
      <c r="C14" s="59"/>
      <c r="D14" s="59"/>
      <c r="E14" s="59"/>
      <c r="F14" s="59"/>
      <c r="G14" s="60"/>
      <c r="H14" s="60"/>
      <c r="I14" s="60"/>
      <c r="J14" s="60"/>
      <c r="K14" s="60"/>
      <c r="L14" s="60"/>
      <c r="M14" s="60"/>
      <c r="N14" s="60"/>
      <c r="O14" s="60"/>
      <c r="P14" s="60"/>
      <c r="Q14" s="60"/>
      <c r="R14" s="98"/>
      <c r="S14" s="98"/>
      <c r="T14" s="98"/>
      <c r="U14" s="98"/>
      <c r="V14" s="60"/>
      <c r="W14" s="60"/>
      <c r="X14" s="60"/>
      <c r="Y14" s="60"/>
      <c r="Z14" s="60"/>
      <c r="AA14" s="60"/>
      <c r="AB14" s="60"/>
      <c r="AC14" s="60"/>
      <c r="AD14" s="60"/>
      <c r="AE14" s="60"/>
      <c r="AF14" s="98"/>
      <c r="AG14" s="98"/>
      <c r="AH14" s="98"/>
      <c r="AI14" s="98"/>
      <c r="AJ14" s="98"/>
      <c r="AK14" s="98"/>
      <c r="AL14" s="98"/>
      <c r="AM14" s="98"/>
      <c r="AN14" s="98"/>
      <c r="AO14" s="98"/>
      <c r="AP14" s="98"/>
      <c r="AQ14" s="98"/>
      <c r="AR14" s="98"/>
      <c r="AS14" s="98"/>
      <c r="AT14" s="98"/>
      <c r="AU14" s="98"/>
      <c r="AV14" s="98"/>
      <c r="AW14" s="98"/>
      <c r="AX14" s="98"/>
      <c r="AY14" s="98"/>
      <c r="AZ14" s="98"/>
    </row>
    <row r="15" spans="1:52" s="66" customFormat="1" ht="75" customHeight="1">
      <c r="A15" s="62" t="s">
        <v>96</v>
      </c>
      <c r="B15" s="63" t="s">
        <v>316</v>
      </c>
      <c r="C15" s="64"/>
      <c r="D15" s="64"/>
      <c r="E15" s="64"/>
      <c r="F15" s="64"/>
      <c r="G15" s="65"/>
      <c r="H15" s="65"/>
      <c r="I15" s="65"/>
      <c r="J15" s="65"/>
      <c r="K15" s="65"/>
      <c r="L15" s="65"/>
      <c r="M15" s="65"/>
      <c r="N15" s="65"/>
      <c r="O15" s="65"/>
      <c r="P15" s="65"/>
      <c r="Q15" s="65"/>
      <c r="R15" s="99"/>
      <c r="S15" s="99"/>
      <c r="T15" s="99"/>
      <c r="U15" s="99"/>
      <c r="V15" s="65"/>
      <c r="W15" s="65"/>
      <c r="X15" s="65"/>
      <c r="Y15" s="65"/>
      <c r="Z15" s="65"/>
      <c r="AA15" s="65"/>
      <c r="AB15" s="65"/>
      <c r="AC15" s="65"/>
      <c r="AD15" s="65"/>
      <c r="AE15" s="65"/>
      <c r="AF15" s="99"/>
      <c r="AG15" s="99"/>
      <c r="AH15" s="99"/>
      <c r="AI15" s="99"/>
      <c r="AJ15" s="99"/>
      <c r="AK15" s="99"/>
      <c r="AL15" s="99"/>
      <c r="AM15" s="99"/>
      <c r="AN15" s="99"/>
      <c r="AO15" s="99"/>
      <c r="AP15" s="99"/>
      <c r="AQ15" s="99"/>
      <c r="AR15" s="99"/>
      <c r="AS15" s="99"/>
      <c r="AT15" s="99"/>
      <c r="AU15" s="99"/>
      <c r="AV15" s="99"/>
      <c r="AW15" s="99"/>
      <c r="AX15" s="99"/>
      <c r="AY15" s="99"/>
      <c r="AZ15" s="99"/>
    </row>
    <row r="16" spans="1:52" ht="32.65" customHeight="1">
      <c r="A16" s="72" t="s">
        <v>97</v>
      </c>
      <c r="B16" s="73" t="s">
        <v>98</v>
      </c>
      <c r="C16" s="59"/>
      <c r="D16" s="59"/>
      <c r="E16" s="59"/>
      <c r="F16" s="59"/>
      <c r="G16" s="60"/>
      <c r="H16" s="60"/>
      <c r="I16" s="60"/>
      <c r="J16" s="60"/>
      <c r="K16" s="60"/>
      <c r="L16" s="60"/>
      <c r="M16" s="60"/>
      <c r="N16" s="60"/>
      <c r="O16" s="60"/>
      <c r="P16" s="60"/>
      <c r="Q16" s="60"/>
      <c r="R16" s="98"/>
      <c r="S16" s="98"/>
      <c r="T16" s="98"/>
      <c r="U16" s="98"/>
      <c r="V16" s="60"/>
      <c r="W16" s="60"/>
      <c r="X16" s="60"/>
      <c r="Y16" s="60"/>
      <c r="Z16" s="60"/>
      <c r="AA16" s="60"/>
      <c r="AB16" s="60"/>
      <c r="AC16" s="60"/>
      <c r="AD16" s="60"/>
      <c r="AE16" s="60"/>
      <c r="AF16" s="98"/>
      <c r="AG16" s="98"/>
      <c r="AH16" s="98"/>
      <c r="AI16" s="98"/>
      <c r="AJ16" s="98"/>
      <c r="AK16" s="98"/>
      <c r="AL16" s="98"/>
      <c r="AM16" s="98"/>
      <c r="AN16" s="98"/>
      <c r="AO16" s="98"/>
      <c r="AP16" s="98"/>
      <c r="AQ16" s="98"/>
      <c r="AR16" s="98"/>
      <c r="AS16" s="98"/>
      <c r="AT16" s="98"/>
      <c r="AU16" s="98"/>
      <c r="AV16" s="98"/>
      <c r="AW16" s="98"/>
      <c r="AX16" s="98"/>
      <c r="AY16" s="98"/>
      <c r="AZ16" s="98"/>
    </row>
    <row r="17" spans="1:52" ht="32.65" customHeight="1">
      <c r="A17" s="72" t="s">
        <v>99</v>
      </c>
      <c r="B17" s="100" t="s">
        <v>100</v>
      </c>
      <c r="C17" s="59"/>
      <c r="D17" s="59"/>
      <c r="E17" s="59"/>
      <c r="F17" s="59"/>
      <c r="G17" s="60"/>
      <c r="H17" s="60"/>
      <c r="I17" s="60"/>
      <c r="J17" s="60"/>
      <c r="K17" s="60"/>
      <c r="L17" s="60"/>
      <c r="M17" s="60"/>
      <c r="N17" s="60"/>
      <c r="O17" s="60"/>
      <c r="P17" s="60"/>
      <c r="Q17" s="60"/>
      <c r="R17" s="98"/>
      <c r="S17" s="98"/>
      <c r="T17" s="98"/>
      <c r="U17" s="98"/>
      <c r="V17" s="60"/>
      <c r="W17" s="60"/>
      <c r="X17" s="60"/>
      <c r="Y17" s="60"/>
      <c r="Z17" s="60"/>
      <c r="AA17" s="60"/>
      <c r="AB17" s="60"/>
      <c r="AC17" s="60"/>
      <c r="AD17" s="60"/>
      <c r="AE17" s="60"/>
      <c r="AF17" s="98"/>
      <c r="AG17" s="98"/>
      <c r="AH17" s="98"/>
      <c r="AI17" s="98"/>
      <c r="AJ17" s="98"/>
      <c r="AK17" s="98"/>
      <c r="AL17" s="98"/>
      <c r="AM17" s="98"/>
      <c r="AN17" s="98"/>
      <c r="AO17" s="98"/>
      <c r="AP17" s="98"/>
      <c r="AQ17" s="98"/>
      <c r="AR17" s="98"/>
      <c r="AS17" s="98"/>
      <c r="AT17" s="98"/>
      <c r="AU17" s="98"/>
      <c r="AV17" s="98"/>
      <c r="AW17" s="98"/>
      <c r="AX17" s="98"/>
      <c r="AY17" s="98"/>
      <c r="AZ17" s="98"/>
    </row>
    <row r="18" spans="1:52" s="66" customFormat="1" ht="93.75" customHeight="1">
      <c r="A18" s="62" t="s">
        <v>101</v>
      </c>
      <c r="B18" s="63" t="s">
        <v>317</v>
      </c>
      <c r="C18" s="64"/>
      <c r="D18" s="64"/>
      <c r="E18" s="64"/>
      <c r="F18" s="64"/>
      <c r="G18" s="65"/>
      <c r="H18" s="65"/>
      <c r="I18" s="65"/>
      <c r="J18" s="65"/>
      <c r="K18" s="65"/>
      <c r="L18" s="65"/>
      <c r="M18" s="65"/>
      <c r="N18" s="65"/>
      <c r="O18" s="65"/>
      <c r="P18" s="65"/>
      <c r="Q18" s="65"/>
      <c r="R18" s="99"/>
      <c r="S18" s="99"/>
      <c r="T18" s="99"/>
      <c r="U18" s="99"/>
      <c r="V18" s="65"/>
      <c r="W18" s="65"/>
      <c r="X18" s="65"/>
      <c r="Y18" s="65"/>
      <c r="Z18" s="65"/>
      <c r="AA18" s="65"/>
      <c r="AB18" s="65"/>
      <c r="AC18" s="65"/>
      <c r="AD18" s="65"/>
      <c r="AE18" s="65"/>
      <c r="AF18" s="99"/>
      <c r="AG18" s="99"/>
      <c r="AH18" s="99"/>
      <c r="AI18" s="99"/>
      <c r="AJ18" s="99"/>
      <c r="AK18" s="99"/>
      <c r="AL18" s="99"/>
      <c r="AM18" s="99"/>
      <c r="AN18" s="99"/>
      <c r="AO18" s="99"/>
      <c r="AP18" s="99"/>
      <c r="AQ18" s="99"/>
      <c r="AR18" s="99"/>
      <c r="AS18" s="99"/>
      <c r="AT18" s="99"/>
      <c r="AU18" s="99"/>
      <c r="AV18" s="99"/>
      <c r="AW18" s="99"/>
      <c r="AX18" s="99"/>
      <c r="AY18" s="99"/>
      <c r="AZ18" s="99"/>
    </row>
    <row r="19" spans="1:52" s="57" customFormat="1" ht="58.5" customHeight="1">
      <c r="A19" s="72"/>
      <c r="B19" s="73" t="s">
        <v>102</v>
      </c>
      <c r="C19" s="55"/>
      <c r="D19" s="55"/>
      <c r="E19" s="55"/>
      <c r="F19" s="55"/>
      <c r="G19" s="56"/>
      <c r="H19" s="56"/>
      <c r="I19" s="56"/>
      <c r="J19" s="56"/>
      <c r="K19" s="56"/>
      <c r="L19" s="56"/>
      <c r="M19" s="56"/>
      <c r="N19" s="56"/>
      <c r="O19" s="56"/>
      <c r="P19" s="56"/>
      <c r="Q19" s="56"/>
      <c r="R19" s="101"/>
      <c r="S19" s="101"/>
      <c r="T19" s="101"/>
      <c r="U19" s="101"/>
      <c r="V19" s="56"/>
      <c r="W19" s="56"/>
      <c r="X19" s="56"/>
      <c r="Y19" s="56"/>
      <c r="Z19" s="56"/>
      <c r="AA19" s="56"/>
      <c r="AB19" s="56"/>
      <c r="AC19" s="56"/>
      <c r="AD19" s="56"/>
      <c r="AE19" s="56"/>
      <c r="AF19" s="101"/>
      <c r="AG19" s="101"/>
      <c r="AH19" s="101"/>
      <c r="AI19" s="101"/>
      <c r="AJ19" s="101"/>
      <c r="AK19" s="101"/>
      <c r="AL19" s="101"/>
      <c r="AM19" s="101"/>
      <c r="AN19" s="101"/>
      <c r="AO19" s="101"/>
      <c r="AP19" s="101"/>
      <c r="AQ19" s="101"/>
      <c r="AR19" s="101"/>
      <c r="AS19" s="101"/>
      <c r="AT19" s="101"/>
      <c r="AU19" s="101"/>
      <c r="AV19" s="101"/>
      <c r="AW19" s="101"/>
      <c r="AX19" s="101"/>
      <c r="AY19" s="101"/>
      <c r="AZ19" s="101"/>
    </row>
    <row r="20" spans="1:52" s="76" customFormat="1" ht="66.75" customHeight="1">
      <c r="A20" s="62" t="s">
        <v>103</v>
      </c>
      <c r="B20" s="63" t="s">
        <v>318</v>
      </c>
      <c r="C20" s="74"/>
      <c r="D20" s="74"/>
      <c r="E20" s="74"/>
      <c r="F20" s="74"/>
      <c r="G20" s="75"/>
      <c r="H20" s="75"/>
      <c r="I20" s="75"/>
      <c r="J20" s="75"/>
      <c r="K20" s="75"/>
      <c r="L20" s="75"/>
      <c r="M20" s="75"/>
      <c r="N20" s="75"/>
      <c r="O20" s="75"/>
      <c r="P20" s="75"/>
      <c r="Q20" s="75"/>
      <c r="R20" s="102"/>
      <c r="S20" s="102"/>
      <c r="T20" s="102"/>
      <c r="U20" s="102"/>
      <c r="V20" s="75"/>
      <c r="W20" s="75"/>
      <c r="X20" s="75"/>
      <c r="Y20" s="75"/>
      <c r="Z20" s="75"/>
      <c r="AA20" s="75"/>
      <c r="AB20" s="75"/>
      <c r="AC20" s="75"/>
      <c r="AD20" s="75"/>
      <c r="AE20" s="75"/>
      <c r="AF20" s="102"/>
      <c r="AG20" s="102"/>
      <c r="AH20" s="102"/>
      <c r="AI20" s="102"/>
      <c r="AJ20" s="102"/>
      <c r="AK20" s="102"/>
      <c r="AL20" s="102"/>
      <c r="AM20" s="102"/>
      <c r="AN20" s="102"/>
      <c r="AO20" s="102"/>
      <c r="AP20" s="102"/>
      <c r="AQ20" s="102"/>
      <c r="AR20" s="102"/>
      <c r="AS20" s="102"/>
      <c r="AT20" s="102"/>
      <c r="AU20" s="102"/>
      <c r="AV20" s="102"/>
      <c r="AW20" s="102"/>
      <c r="AX20" s="102"/>
      <c r="AY20" s="102"/>
      <c r="AZ20" s="102"/>
    </row>
    <row r="21" spans="1:52" s="76" customFormat="1" ht="88.9" customHeight="1">
      <c r="A21" s="62"/>
      <c r="B21" s="77" t="s">
        <v>319</v>
      </c>
      <c r="C21" s="74"/>
      <c r="D21" s="74"/>
      <c r="E21" s="74"/>
      <c r="F21" s="74"/>
      <c r="G21" s="75"/>
      <c r="H21" s="75"/>
      <c r="I21" s="75"/>
      <c r="J21" s="75"/>
      <c r="K21" s="75"/>
      <c r="L21" s="75"/>
      <c r="M21" s="75"/>
      <c r="N21" s="75"/>
      <c r="O21" s="75"/>
      <c r="P21" s="75"/>
      <c r="Q21" s="75"/>
      <c r="R21" s="102"/>
      <c r="S21" s="102"/>
      <c r="T21" s="102"/>
      <c r="U21" s="102"/>
      <c r="V21" s="75"/>
      <c r="W21" s="75"/>
      <c r="X21" s="75"/>
      <c r="Y21" s="75"/>
      <c r="Z21" s="75"/>
      <c r="AA21" s="75"/>
      <c r="AB21" s="75"/>
      <c r="AC21" s="75"/>
      <c r="AD21" s="75"/>
      <c r="AE21" s="75"/>
      <c r="AF21" s="102"/>
      <c r="AG21" s="102"/>
      <c r="AH21" s="102"/>
      <c r="AI21" s="102"/>
      <c r="AJ21" s="102"/>
      <c r="AK21" s="102"/>
      <c r="AL21" s="102"/>
      <c r="AM21" s="102"/>
      <c r="AN21" s="102"/>
      <c r="AO21" s="102"/>
      <c r="AP21" s="102"/>
      <c r="AQ21" s="102"/>
      <c r="AR21" s="102"/>
      <c r="AS21" s="102"/>
      <c r="AT21" s="102"/>
      <c r="AU21" s="102"/>
      <c r="AV21" s="102"/>
      <c r="AW21" s="102"/>
      <c r="AX21" s="102"/>
      <c r="AY21" s="102"/>
      <c r="AZ21" s="102"/>
    </row>
    <row r="22" spans="1:52" s="76" customFormat="1" ht="50.25" customHeight="1">
      <c r="A22" s="62"/>
      <c r="B22" s="73" t="s">
        <v>102</v>
      </c>
      <c r="C22" s="74"/>
      <c r="D22" s="74"/>
      <c r="E22" s="74"/>
      <c r="F22" s="74"/>
      <c r="G22" s="75"/>
      <c r="H22" s="75"/>
      <c r="I22" s="75"/>
      <c r="J22" s="75"/>
      <c r="K22" s="75"/>
      <c r="L22" s="75"/>
      <c r="M22" s="75"/>
      <c r="N22" s="75"/>
      <c r="O22" s="75"/>
      <c r="P22" s="75"/>
      <c r="Q22" s="75"/>
      <c r="R22" s="102"/>
      <c r="S22" s="102"/>
      <c r="T22" s="102"/>
      <c r="U22" s="102"/>
      <c r="V22" s="75"/>
      <c r="W22" s="75"/>
      <c r="X22" s="75"/>
      <c r="Y22" s="75"/>
      <c r="Z22" s="75"/>
      <c r="AA22" s="75"/>
      <c r="AB22" s="75"/>
      <c r="AC22" s="75"/>
      <c r="AD22" s="75"/>
      <c r="AE22" s="75"/>
      <c r="AF22" s="102"/>
      <c r="AG22" s="102"/>
      <c r="AH22" s="102"/>
      <c r="AI22" s="102"/>
      <c r="AJ22" s="102"/>
      <c r="AK22" s="102"/>
      <c r="AL22" s="102"/>
      <c r="AM22" s="102"/>
      <c r="AN22" s="102"/>
      <c r="AO22" s="102"/>
      <c r="AP22" s="102"/>
      <c r="AQ22" s="102"/>
      <c r="AR22" s="102"/>
      <c r="AS22" s="102"/>
      <c r="AT22" s="102"/>
      <c r="AU22" s="102"/>
      <c r="AV22" s="102"/>
      <c r="AW22" s="102"/>
      <c r="AX22" s="102"/>
      <c r="AY22" s="102"/>
      <c r="AZ22" s="102"/>
    </row>
    <row r="23" spans="1:52" s="66" customFormat="1" ht="53.25" customHeight="1">
      <c r="A23" s="62"/>
      <c r="B23" s="77" t="s">
        <v>321</v>
      </c>
      <c r="C23" s="64"/>
      <c r="D23" s="64"/>
      <c r="E23" s="64"/>
      <c r="F23" s="64"/>
      <c r="G23" s="65"/>
      <c r="H23" s="65"/>
      <c r="I23" s="65"/>
      <c r="J23" s="65"/>
      <c r="K23" s="65"/>
      <c r="L23" s="65"/>
      <c r="M23" s="65"/>
      <c r="N23" s="65"/>
      <c r="O23" s="65"/>
      <c r="P23" s="65"/>
      <c r="Q23" s="65"/>
      <c r="R23" s="99"/>
      <c r="S23" s="99"/>
      <c r="T23" s="99"/>
      <c r="U23" s="99"/>
      <c r="V23" s="65"/>
      <c r="W23" s="65"/>
      <c r="X23" s="65"/>
      <c r="Y23" s="65"/>
      <c r="Z23" s="65"/>
      <c r="AA23" s="65"/>
      <c r="AB23" s="65"/>
      <c r="AC23" s="65"/>
      <c r="AD23" s="65"/>
      <c r="AE23" s="65"/>
      <c r="AF23" s="99"/>
      <c r="AG23" s="99"/>
      <c r="AH23" s="99"/>
      <c r="AI23" s="99"/>
      <c r="AJ23" s="99"/>
      <c r="AK23" s="99"/>
      <c r="AL23" s="99"/>
      <c r="AM23" s="99"/>
      <c r="AN23" s="99"/>
      <c r="AO23" s="99"/>
      <c r="AP23" s="99"/>
      <c r="AQ23" s="99"/>
      <c r="AR23" s="99"/>
      <c r="AS23" s="99"/>
      <c r="AT23" s="99"/>
      <c r="AU23" s="99"/>
      <c r="AV23" s="99"/>
      <c r="AW23" s="99"/>
      <c r="AX23" s="99"/>
      <c r="AY23" s="99"/>
      <c r="AZ23" s="99"/>
    </row>
    <row r="24" spans="1:52" s="57" customFormat="1" ht="51.75" customHeight="1">
      <c r="A24" s="72"/>
      <c r="B24" s="73" t="s">
        <v>102</v>
      </c>
      <c r="C24" s="55"/>
      <c r="D24" s="55"/>
      <c r="E24" s="55"/>
      <c r="F24" s="55"/>
      <c r="G24" s="56"/>
      <c r="H24" s="56"/>
      <c r="I24" s="56"/>
      <c r="J24" s="56"/>
      <c r="K24" s="56"/>
      <c r="L24" s="56"/>
      <c r="M24" s="56"/>
      <c r="N24" s="56"/>
      <c r="O24" s="56"/>
      <c r="P24" s="56"/>
      <c r="Q24" s="56"/>
      <c r="R24" s="101"/>
      <c r="S24" s="101"/>
      <c r="T24" s="101"/>
      <c r="U24" s="101"/>
      <c r="V24" s="56"/>
      <c r="W24" s="56"/>
      <c r="X24" s="56"/>
      <c r="Y24" s="56"/>
      <c r="Z24" s="56"/>
      <c r="AA24" s="56"/>
      <c r="AB24" s="56"/>
      <c r="AC24" s="56"/>
      <c r="AD24" s="56"/>
      <c r="AE24" s="56"/>
      <c r="AF24" s="101"/>
      <c r="AG24" s="101"/>
      <c r="AH24" s="101"/>
      <c r="AI24" s="101"/>
      <c r="AJ24" s="101"/>
      <c r="AK24" s="101"/>
      <c r="AL24" s="101"/>
      <c r="AM24" s="101"/>
      <c r="AN24" s="101"/>
      <c r="AO24" s="101"/>
      <c r="AP24" s="101"/>
      <c r="AQ24" s="101"/>
      <c r="AR24" s="101"/>
      <c r="AS24" s="101"/>
      <c r="AT24" s="101"/>
      <c r="AU24" s="101"/>
      <c r="AV24" s="101"/>
      <c r="AW24" s="101"/>
      <c r="AX24" s="101"/>
      <c r="AY24" s="101"/>
      <c r="AZ24" s="101"/>
    </row>
    <row r="25" spans="1:52" s="76" customFormat="1" ht="72" customHeight="1">
      <c r="A25" s="62" t="s">
        <v>104</v>
      </c>
      <c r="B25" s="63" t="s">
        <v>105</v>
      </c>
      <c r="C25" s="74"/>
      <c r="D25" s="74"/>
      <c r="E25" s="74"/>
      <c r="F25" s="74"/>
      <c r="G25" s="75"/>
      <c r="H25" s="75"/>
      <c r="I25" s="75"/>
      <c r="J25" s="75"/>
      <c r="K25" s="75"/>
      <c r="L25" s="75"/>
      <c r="M25" s="75"/>
      <c r="N25" s="75"/>
      <c r="O25" s="75"/>
      <c r="P25" s="75"/>
      <c r="Q25" s="75"/>
      <c r="R25" s="102"/>
      <c r="S25" s="102"/>
      <c r="T25" s="102"/>
      <c r="U25" s="102"/>
      <c r="V25" s="75"/>
      <c r="W25" s="75"/>
      <c r="X25" s="75"/>
      <c r="Y25" s="75"/>
      <c r="Z25" s="75"/>
      <c r="AA25" s="75"/>
      <c r="AB25" s="75"/>
      <c r="AC25" s="75"/>
      <c r="AD25" s="75"/>
      <c r="AE25" s="75"/>
      <c r="AF25" s="102"/>
      <c r="AG25" s="102"/>
      <c r="AH25" s="102"/>
      <c r="AI25" s="102"/>
      <c r="AJ25" s="102"/>
      <c r="AK25" s="102"/>
      <c r="AL25" s="102"/>
      <c r="AM25" s="102"/>
      <c r="AN25" s="102"/>
      <c r="AO25" s="102"/>
      <c r="AP25" s="102"/>
      <c r="AQ25" s="102"/>
      <c r="AR25" s="102"/>
      <c r="AS25" s="102"/>
      <c r="AT25" s="102"/>
      <c r="AU25" s="102"/>
      <c r="AV25" s="102"/>
      <c r="AW25" s="102"/>
      <c r="AX25" s="102"/>
      <c r="AY25" s="102"/>
      <c r="AZ25" s="102"/>
    </row>
    <row r="26" spans="1:52" s="76" customFormat="1" ht="78.75" customHeight="1">
      <c r="A26" s="62"/>
      <c r="B26" s="77" t="s">
        <v>106</v>
      </c>
      <c r="C26" s="74"/>
      <c r="D26" s="74"/>
      <c r="E26" s="74"/>
      <c r="F26" s="74"/>
      <c r="G26" s="75"/>
      <c r="H26" s="75"/>
      <c r="I26" s="75"/>
      <c r="J26" s="75"/>
      <c r="K26" s="75"/>
      <c r="L26" s="75"/>
      <c r="M26" s="75"/>
      <c r="N26" s="75"/>
      <c r="O26" s="75"/>
      <c r="P26" s="75"/>
      <c r="Q26" s="75"/>
      <c r="R26" s="102"/>
      <c r="S26" s="102"/>
      <c r="T26" s="102"/>
      <c r="U26" s="102"/>
      <c r="V26" s="75"/>
      <c r="W26" s="75"/>
      <c r="X26" s="75"/>
      <c r="Y26" s="75"/>
      <c r="Z26" s="75"/>
      <c r="AA26" s="75"/>
      <c r="AB26" s="75"/>
      <c r="AC26" s="75"/>
      <c r="AD26" s="75"/>
      <c r="AE26" s="75"/>
      <c r="AF26" s="102"/>
      <c r="AG26" s="102"/>
      <c r="AH26" s="102"/>
      <c r="AI26" s="102"/>
      <c r="AJ26" s="102"/>
      <c r="AK26" s="102"/>
      <c r="AL26" s="102"/>
      <c r="AM26" s="102"/>
      <c r="AN26" s="102"/>
      <c r="AO26" s="102"/>
      <c r="AP26" s="102"/>
      <c r="AQ26" s="102"/>
      <c r="AR26" s="102"/>
      <c r="AS26" s="102"/>
      <c r="AT26" s="102"/>
      <c r="AU26" s="102"/>
      <c r="AV26" s="102"/>
      <c r="AW26" s="102"/>
      <c r="AX26" s="102"/>
      <c r="AY26" s="102"/>
      <c r="AZ26" s="102"/>
    </row>
    <row r="27" spans="1:52" s="57" customFormat="1" ht="48" customHeight="1">
      <c r="A27" s="72"/>
      <c r="B27" s="73" t="s">
        <v>102</v>
      </c>
      <c r="C27" s="55"/>
      <c r="D27" s="55"/>
      <c r="E27" s="55"/>
      <c r="F27" s="55"/>
      <c r="G27" s="56"/>
      <c r="H27" s="56"/>
      <c r="I27" s="56"/>
      <c r="J27" s="56"/>
      <c r="K27" s="56"/>
      <c r="L27" s="56"/>
      <c r="M27" s="56"/>
      <c r="N27" s="56"/>
      <c r="O27" s="56"/>
      <c r="P27" s="56"/>
      <c r="Q27" s="56"/>
      <c r="R27" s="101"/>
      <c r="S27" s="101"/>
      <c r="T27" s="101"/>
      <c r="U27" s="101"/>
      <c r="V27" s="56"/>
      <c r="W27" s="56"/>
      <c r="X27" s="56"/>
      <c r="Y27" s="56"/>
      <c r="Z27" s="56"/>
      <c r="AA27" s="56"/>
      <c r="AB27" s="56"/>
      <c r="AC27" s="56"/>
      <c r="AD27" s="56"/>
      <c r="AE27" s="56"/>
      <c r="AF27" s="101"/>
      <c r="AG27" s="101"/>
      <c r="AH27" s="101"/>
      <c r="AI27" s="101"/>
      <c r="AJ27" s="101"/>
      <c r="AK27" s="101"/>
      <c r="AL27" s="101"/>
      <c r="AM27" s="101"/>
      <c r="AN27" s="101"/>
      <c r="AO27" s="101"/>
      <c r="AP27" s="101"/>
      <c r="AQ27" s="101"/>
      <c r="AR27" s="101"/>
      <c r="AS27" s="101"/>
      <c r="AT27" s="101"/>
      <c r="AU27" s="101"/>
      <c r="AV27" s="101"/>
      <c r="AW27" s="101"/>
      <c r="AX27" s="101"/>
      <c r="AY27" s="101"/>
      <c r="AZ27" s="101"/>
    </row>
    <row r="28" spans="1:52" s="76" customFormat="1" ht="54" customHeight="1">
      <c r="A28" s="62"/>
      <c r="B28" s="77" t="s">
        <v>108</v>
      </c>
      <c r="C28" s="74"/>
      <c r="D28" s="74"/>
      <c r="E28" s="74"/>
      <c r="F28" s="74"/>
      <c r="G28" s="75"/>
      <c r="H28" s="75"/>
      <c r="I28" s="75"/>
      <c r="J28" s="75"/>
      <c r="K28" s="75"/>
      <c r="L28" s="75"/>
      <c r="M28" s="75"/>
      <c r="N28" s="75"/>
      <c r="O28" s="75"/>
      <c r="P28" s="75"/>
      <c r="Q28" s="75"/>
      <c r="R28" s="102"/>
      <c r="S28" s="102"/>
      <c r="T28" s="102"/>
      <c r="U28" s="102"/>
      <c r="V28" s="75"/>
      <c r="W28" s="75"/>
      <c r="X28" s="75"/>
      <c r="Y28" s="75"/>
      <c r="Z28" s="75"/>
      <c r="AA28" s="75"/>
      <c r="AB28" s="75"/>
      <c r="AC28" s="75"/>
      <c r="AD28" s="75"/>
      <c r="AE28" s="75"/>
      <c r="AF28" s="102"/>
      <c r="AG28" s="102"/>
      <c r="AH28" s="102"/>
      <c r="AI28" s="102"/>
      <c r="AJ28" s="102"/>
      <c r="AK28" s="102"/>
      <c r="AL28" s="102"/>
      <c r="AM28" s="102"/>
      <c r="AN28" s="102"/>
      <c r="AO28" s="102"/>
      <c r="AP28" s="102"/>
      <c r="AQ28" s="102"/>
      <c r="AR28" s="102"/>
      <c r="AS28" s="102"/>
      <c r="AT28" s="102"/>
      <c r="AU28" s="102"/>
      <c r="AV28" s="102"/>
      <c r="AW28" s="102"/>
      <c r="AX28" s="102"/>
      <c r="AY28" s="102"/>
      <c r="AZ28" s="102"/>
    </row>
    <row r="29" spans="1:52" s="57" customFormat="1" ht="46.5" customHeight="1">
      <c r="A29" s="72"/>
      <c r="B29" s="73" t="s">
        <v>102</v>
      </c>
      <c r="C29" s="55"/>
      <c r="D29" s="55"/>
      <c r="E29" s="55"/>
      <c r="F29" s="55"/>
      <c r="G29" s="56"/>
      <c r="H29" s="56"/>
      <c r="I29" s="56"/>
      <c r="J29" s="56"/>
      <c r="K29" s="56"/>
      <c r="L29" s="56"/>
      <c r="M29" s="56"/>
      <c r="N29" s="56"/>
      <c r="O29" s="56"/>
      <c r="P29" s="56"/>
      <c r="Q29" s="56"/>
      <c r="R29" s="101"/>
      <c r="S29" s="101"/>
      <c r="T29" s="101"/>
      <c r="U29" s="101"/>
      <c r="V29" s="56"/>
      <c r="W29" s="56"/>
      <c r="X29" s="56"/>
      <c r="Y29" s="56"/>
      <c r="Z29" s="56"/>
      <c r="AA29" s="56"/>
      <c r="AB29" s="56"/>
      <c r="AC29" s="56"/>
      <c r="AD29" s="56"/>
      <c r="AE29" s="56"/>
      <c r="AF29" s="101"/>
      <c r="AG29" s="101"/>
      <c r="AH29" s="101"/>
      <c r="AI29" s="101"/>
      <c r="AJ29" s="101"/>
      <c r="AK29" s="101"/>
      <c r="AL29" s="101"/>
      <c r="AM29" s="101"/>
      <c r="AN29" s="101"/>
      <c r="AO29" s="101"/>
      <c r="AP29" s="101"/>
      <c r="AQ29" s="101"/>
      <c r="AR29" s="101"/>
      <c r="AS29" s="101"/>
      <c r="AT29" s="101"/>
      <c r="AU29" s="101"/>
      <c r="AV29" s="101"/>
      <c r="AW29" s="101"/>
      <c r="AX29" s="101"/>
      <c r="AY29" s="101"/>
      <c r="AZ29" s="101"/>
    </row>
    <row r="30" spans="1:52" s="57" customFormat="1" ht="73.5" customHeight="1">
      <c r="A30" s="53" t="s">
        <v>48</v>
      </c>
      <c r="B30" s="58" t="s">
        <v>323</v>
      </c>
      <c r="C30" s="55"/>
      <c r="D30" s="55"/>
      <c r="E30" s="55"/>
      <c r="F30" s="55"/>
      <c r="G30" s="56"/>
      <c r="H30" s="56"/>
      <c r="I30" s="56"/>
      <c r="J30" s="56"/>
      <c r="K30" s="56"/>
      <c r="L30" s="56"/>
      <c r="M30" s="56"/>
      <c r="N30" s="56"/>
      <c r="O30" s="56"/>
      <c r="P30" s="56"/>
      <c r="Q30" s="56"/>
      <c r="R30" s="101"/>
      <c r="S30" s="101"/>
      <c r="T30" s="101"/>
      <c r="U30" s="101"/>
      <c r="V30" s="56"/>
      <c r="W30" s="56"/>
      <c r="X30" s="56"/>
      <c r="Y30" s="56"/>
      <c r="Z30" s="56"/>
      <c r="AA30" s="56"/>
      <c r="AB30" s="56"/>
      <c r="AC30" s="56"/>
      <c r="AD30" s="56"/>
      <c r="AE30" s="56"/>
      <c r="AF30" s="101"/>
      <c r="AG30" s="101"/>
      <c r="AH30" s="101"/>
      <c r="AI30" s="101"/>
      <c r="AJ30" s="101"/>
      <c r="AK30" s="101"/>
      <c r="AL30" s="101"/>
      <c r="AM30" s="101"/>
      <c r="AN30" s="101"/>
      <c r="AO30" s="101"/>
      <c r="AP30" s="101"/>
      <c r="AQ30" s="101"/>
      <c r="AR30" s="101"/>
      <c r="AS30" s="101"/>
      <c r="AT30" s="101"/>
      <c r="AU30" s="101"/>
      <c r="AV30" s="101"/>
      <c r="AW30" s="101"/>
      <c r="AX30" s="101"/>
      <c r="AY30" s="101"/>
      <c r="AZ30" s="101"/>
    </row>
    <row r="31" spans="1:52" s="66" customFormat="1" ht="72" customHeight="1">
      <c r="A31" s="62" t="s">
        <v>96</v>
      </c>
      <c r="B31" s="63" t="s">
        <v>109</v>
      </c>
      <c r="C31" s="64"/>
      <c r="D31" s="64"/>
      <c r="E31" s="64"/>
      <c r="F31" s="64"/>
      <c r="G31" s="65"/>
      <c r="H31" s="65"/>
      <c r="I31" s="65"/>
      <c r="J31" s="65"/>
      <c r="K31" s="65"/>
      <c r="L31" s="65"/>
      <c r="M31" s="65"/>
      <c r="N31" s="65"/>
      <c r="O31" s="65"/>
      <c r="P31" s="65"/>
      <c r="Q31" s="65"/>
      <c r="R31" s="99"/>
      <c r="S31" s="99"/>
      <c r="T31" s="99"/>
      <c r="U31" s="99"/>
      <c r="V31" s="65"/>
      <c r="W31" s="65"/>
      <c r="X31" s="65"/>
      <c r="Y31" s="65"/>
      <c r="Z31" s="65"/>
      <c r="AA31" s="65"/>
      <c r="AB31" s="65"/>
      <c r="AC31" s="65"/>
      <c r="AD31" s="65"/>
      <c r="AE31" s="65"/>
      <c r="AF31" s="99"/>
      <c r="AG31" s="99"/>
      <c r="AH31" s="99"/>
      <c r="AI31" s="99"/>
      <c r="AJ31" s="99"/>
      <c r="AK31" s="99"/>
      <c r="AL31" s="99"/>
      <c r="AM31" s="99"/>
      <c r="AN31" s="99"/>
      <c r="AO31" s="99"/>
      <c r="AP31" s="99"/>
      <c r="AQ31" s="99"/>
      <c r="AR31" s="99"/>
      <c r="AS31" s="99"/>
      <c r="AT31" s="99"/>
      <c r="AU31" s="99"/>
      <c r="AV31" s="99"/>
      <c r="AW31" s="99"/>
      <c r="AX31" s="99"/>
      <c r="AY31" s="99"/>
      <c r="AZ31" s="99"/>
    </row>
    <row r="32" spans="1:52" ht="53.25" customHeight="1">
      <c r="A32" s="72"/>
      <c r="B32" s="73" t="s">
        <v>102</v>
      </c>
      <c r="C32" s="59"/>
      <c r="D32" s="59"/>
      <c r="E32" s="59"/>
      <c r="F32" s="59"/>
      <c r="G32" s="60"/>
      <c r="H32" s="60"/>
      <c r="I32" s="60"/>
      <c r="J32" s="60"/>
      <c r="K32" s="60"/>
      <c r="L32" s="60"/>
      <c r="M32" s="60"/>
      <c r="N32" s="60"/>
      <c r="O32" s="60"/>
      <c r="P32" s="60"/>
      <c r="Q32" s="60"/>
      <c r="R32" s="98"/>
      <c r="S32" s="98"/>
      <c r="T32" s="98"/>
      <c r="U32" s="98"/>
      <c r="V32" s="60"/>
      <c r="W32" s="60"/>
      <c r="X32" s="60"/>
      <c r="Y32" s="60"/>
      <c r="Z32" s="60"/>
      <c r="AA32" s="60"/>
      <c r="AB32" s="60"/>
      <c r="AC32" s="60"/>
      <c r="AD32" s="60"/>
      <c r="AE32" s="60"/>
      <c r="AF32" s="98"/>
      <c r="AG32" s="98"/>
      <c r="AH32" s="98"/>
      <c r="AI32" s="98"/>
      <c r="AJ32" s="98"/>
      <c r="AK32" s="98"/>
      <c r="AL32" s="98"/>
      <c r="AM32" s="98"/>
      <c r="AN32" s="98"/>
      <c r="AO32" s="98"/>
      <c r="AP32" s="98"/>
      <c r="AQ32" s="98"/>
      <c r="AR32" s="98"/>
      <c r="AS32" s="98"/>
      <c r="AT32" s="98"/>
      <c r="AU32" s="98"/>
      <c r="AV32" s="98"/>
      <c r="AW32" s="98"/>
      <c r="AX32" s="98"/>
      <c r="AY32" s="98"/>
      <c r="AZ32" s="98"/>
    </row>
    <row r="33" spans="1:52" s="76" customFormat="1" ht="69.75" customHeight="1">
      <c r="A33" s="62" t="s">
        <v>101</v>
      </c>
      <c r="B33" s="63" t="s">
        <v>318</v>
      </c>
      <c r="C33" s="74"/>
      <c r="D33" s="74"/>
      <c r="E33" s="74"/>
      <c r="F33" s="74"/>
      <c r="G33" s="75"/>
      <c r="H33" s="75"/>
      <c r="I33" s="75"/>
      <c r="J33" s="75"/>
      <c r="K33" s="75"/>
      <c r="L33" s="75"/>
      <c r="M33" s="75"/>
      <c r="N33" s="75"/>
      <c r="O33" s="75"/>
      <c r="P33" s="75"/>
      <c r="Q33" s="75"/>
      <c r="R33" s="102"/>
      <c r="S33" s="102"/>
      <c r="T33" s="102"/>
      <c r="U33" s="102"/>
      <c r="V33" s="75"/>
      <c r="W33" s="75"/>
      <c r="X33" s="75"/>
      <c r="Y33" s="75"/>
      <c r="Z33" s="75"/>
      <c r="AA33" s="75"/>
      <c r="AB33" s="75"/>
      <c r="AC33" s="75"/>
      <c r="AD33" s="75"/>
      <c r="AE33" s="75"/>
      <c r="AF33" s="102"/>
      <c r="AG33" s="102"/>
      <c r="AH33" s="102"/>
      <c r="AI33" s="102"/>
      <c r="AJ33" s="102"/>
      <c r="AK33" s="102"/>
      <c r="AL33" s="102"/>
      <c r="AM33" s="102"/>
      <c r="AN33" s="102"/>
      <c r="AO33" s="102"/>
      <c r="AP33" s="102"/>
      <c r="AQ33" s="102"/>
      <c r="AR33" s="102"/>
      <c r="AS33" s="102"/>
      <c r="AT33" s="102"/>
      <c r="AU33" s="102"/>
      <c r="AV33" s="102"/>
      <c r="AW33" s="102"/>
      <c r="AX33" s="102"/>
      <c r="AY33" s="102"/>
      <c r="AZ33" s="102"/>
    </row>
    <row r="34" spans="1:52" s="76" customFormat="1" ht="82.9" customHeight="1">
      <c r="A34" s="62"/>
      <c r="B34" s="77" t="s">
        <v>319</v>
      </c>
      <c r="C34" s="74"/>
      <c r="D34" s="74"/>
      <c r="E34" s="74"/>
      <c r="F34" s="74"/>
      <c r="G34" s="75"/>
      <c r="H34" s="75"/>
      <c r="I34" s="75"/>
      <c r="J34" s="75"/>
      <c r="K34" s="75"/>
      <c r="L34" s="75"/>
      <c r="M34" s="75"/>
      <c r="N34" s="75"/>
      <c r="O34" s="75"/>
      <c r="P34" s="75"/>
      <c r="Q34" s="75"/>
      <c r="R34" s="102"/>
      <c r="S34" s="102"/>
      <c r="T34" s="102"/>
      <c r="U34" s="102"/>
      <c r="V34" s="75"/>
      <c r="W34" s="75"/>
      <c r="X34" s="75"/>
      <c r="Y34" s="75"/>
      <c r="Z34" s="75"/>
      <c r="AA34" s="75"/>
      <c r="AB34" s="75"/>
      <c r="AC34" s="75"/>
      <c r="AD34" s="75"/>
      <c r="AE34" s="75"/>
      <c r="AF34" s="102"/>
      <c r="AG34" s="102"/>
      <c r="AH34" s="102"/>
      <c r="AI34" s="102"/>
      <c r="AJ34" s="102"/>
      <c r="AK34" s="102"/>
      <c r="AL34" s="102"/>
      <c r="AM34" s="102"/>
      <c r="AN34" s="102"/>
      <c r="AO34" s="102"/>
      <c r="AP34" s="102"/>
      <c r="AQ34" s="102"/>
      <c r="AR34" s="102"/>
      <c r="AS34" s="102"/>
      <c r="AT34" s="102"/>
      <c r="AU34" s="102"/>
      <c r="AV34" s="102"/>
      <c r="AW34" s="102"/>
      <c r="AX34" s="102"/>
      <c r="AY34" s="102"/>
      <c r="AZ34" s="102"/>
    </row>
    <row r="35" spans="1:52" s="76" customFormat="1" ht="48" customHeight="1">
      <c r="A35" s="62"/>
      <c r="B35" s="73" t="s">
        <v>102</v>
      </c>
      <c r="C35" s="74"/>
      <c r="D35" s="74"/>
      <c r="E35" s="74"/>
      <c r="F35" s="74"/>
      <c r="G35" s="75"/>
      <c r="H35" s="75"/>
      <c r="I35" s="75"/>
      <c r="J35" s="75"/>
      <c r="K35" s="75"/>
      <c r="L35" s="75"/>
      <c r="M35" s="75"/>
      <c r="N35" s="75"/>
      <c r="O35" s="75"/>
      <c r="P35" s="75"/>
      <c r="Q35" s="75"/>
      <c r="R35" s="102"/>
      <c r="S35" s="102"/>
      <c r="T35" s="102"/>
      <c r="U35" s="102"/>
      <c r="V35" s="75"/>
      <c r="W35" s="75"/>
      <c r="X35" s="75"/>
      <c r="Y35" s="75"/>
      <c r="Z35" s="75"/>
      <c r="AA35" s="75"/>
      <c r="AB35" s="75"/>
      <c r="AC35" s="75"/>
      <c r="AD35" s="75"/>
      <c r="AE35" s="75"/>
      <c r="AF35" s="102"/>
      <c r="AG35" s="102"/>
      <c r="AH35" s="102"/>
      <c r="AI35" s="102"/>
      <c r="AJ35" s="102"/>
      <c r="AK35" s="102"/>
      <c r="AL35" s="102"/>
      <c r="AM35" s="102"/>
      <c r="AN35" s="102"/>
      <c r="AO35" s="102"/>
      <c r="AP35" s="102"/>
      <c r="AQ35" s="102"/>
      <c r="AR35" s="102"/>
      <c r="AS35" s="102"/>
      <c r="AT35" s="102"/>
      <c r="AU35" s="102"/>
      <c r="AV35" s="102"/>
      <c r="AW35" s="102"/>
      <c r="AX35" s="102"/>
      <c r="AY35" s="102"/>
      <c r="AZ35" s="102"/>
    </row>
    <row r="36" spans="1:52" s="66" customFormat="1" ht="67.150000000000006" customHeight="1">
      <c r="A36" s="62"/>
      <c r="B36" s="77" t="s">
        <v>181</v>
      </c>
      <c r="C36" s="64"/>
      <c r="D36" s="64"/>
      <c r="E36" s="64"/>
      <c r="F36" s="64"/>
      <c r="G36" s="65"/>
      <c r="H36" s="65"/>
      <c r="I36" s="65"/>
      <c r="J36" s="65"/>
      <c r="K36" s="65"/>
      <c r="L36" s="65"/>
      <c r="M36" s="65"/>
      <c r="N36" s="65"/>
      <c r="O36" s="65"/>
      <c r="P36" s="65"/>
      <c r="Q36" s="65"/>
      <c r="R36" s="99"/>
      <c r="S36" s="99"/>
      <c r="T36" s="99"/>
      <c r="U36" s="99"/>
      <c r="V36" s="65"/>
      <c r="W36" s="65"/>
      <c r="X36" s="65"/>
      <c r="Y36" s="65"/>
      <c r="Z36" s="65"/>
      <c r="AA36" s="65"/>
      <c r="AB36" s="65"/>
      <c r="AC36" s="65"/>
      <c r="AD36" s="65"/>
      <c r="AE36" s="65"/>
      <c r="AF36" s="99"/>
      <c r="AG36" s="99"/>
      <c r="AH36" s="99"/>
      <c r="AI36" s="99"/>
      <c r="AJ36" s="99"/>
      <c r="AK36" s="99"/>
      <c r="AL36" s="99"/>
      <c r="AM36" s="99"/>
      <c r="AN36" s="99"/>
      <c r="AO36" s="99"/>
      <c r="AP36" s="99"/>
      <c r="AQ36" s="99"/>
      <c r="AR36" s="99"/>
      <c r="AS36" s="99"/>
      <c r="AT36" s="99"/>
      <c r="AU36" s="99"/>
      <c r="AV36" s="99"/>
      <c r="AW36" s="99"/>
      <c r="AX36" s="99"/>
      <c r="AY36" s="99"/>
      <c r="AZ36" s="99"/>
    </row>
    <row r="37" spans="1:52" s="57" customFormat="1" ht="55.5" customHeight="1">
      <c r="A37" s="72"/>
      <c r="B37" s="73" t="s">
        <v>102</v>
      </c>
      <c r="C37" s="55"/>
      <c r="D37" s="55"/>
      <c r="E37" s="55"/>
      <c r="F37" s="55"/>
      <c r="G37" s="56"/>
      <c r="H37" s="56"/>
      <c r="I37" s="56"/>
      <c r="J37" s="56"/>
      <c r="K37" s="56"/>
      <c r="L37" s="56"/>
      <c r="M37" s="56"/>
      <c r="N37" s="56"/>
      <c r="O37" s="56"/>
      <c r="P37" s="56"/>
      <c r="Q37" s="56"/>
      <c r="R37" s="101"/>
      <c r="S37" s="101"/>
      <c r="T37" s="101"/>
      <c r="U37" s="101"/>
      <c r="V37" s="56"/>
      <c r="W37" s="56"/>
      <c r="X37" s="56"/>
      <c r="Y37" s="56"/>
      <c r="Z37" s="56"/>
      <c r="AA37" s="56"/>
      <c r="AB37" s="56"/>
      <c r="AC37" s="56"/>
      <c r="AD37" s="56"/>
      <c r="AE37" s="56"/>
      <c r="AF37" s="101"/>
      <c r="AG37" s="101"/>
      <c r="AH37" s="101"/>
      <c r="AI37" s="101"/>
      <c r="AJ37" s="101"/>
      <c r="AK37" s="101"/>
      <c r="AL37" s="101"/>
      <c r="AM37" s="101"/>
      <c r="AN37" s="101"/>
      <c r="AO37" s="101"/>
      <c r="AP37" s="101"/>
      <c r="AQ37" s="101"/>
      <c r="AR37" s="101"/>
      <c r="AS37" s="101"/>
      <c r="AT37" s="101"/>
      <c r="AU37" s="101"/>
      <c r="AV37" s="101"/>
      <c r="AW37" s="101"/>
      <c r="AX37" s="101"/>
      <c r="AY37" s="101"/>
      <c r="AZ37" s="101"/>
    </row>
    <row r="38" spans="1:52" s="66" customFormat="1" ht="85.15" customHeight="1">
      <c r="A38" s="62"/>
      <c r="B38" s="77" t="s">
        <v>110</v>
      </c>
      <c r="C38" s="64"/>
      <c r="D38" s="64"/>
      <c r="E38" s="64"/>
      <c r="F38" s="64"/>
      <c r="G38" s="65"/>
      <c r="H38" s="65"/>
      <c r="I38" s="65"/>
      <c r="J38" s="65"/>
      <c r="K38" s="65"/>
      <c r="L38" s="65"/>
      <c r="M38" s="65"/>
      <c r="N38" s="65"/>
      <c r="O38" s="65"/>
      <c r="P38" s="65"/>
      <c r="Q38" s="65"/>
      <c r="R38" s="99"/>
      <c r="S38" s="99"/>
      <c r="T38" s="99"/>
      <c r="U38" s="99"/>
      <c r="V38" s="65"/>
      <c r="W38" s="65"/>
      <c r="X38" s="65"/>
      <c r="Y38" s="65"/>
      <c r="Z38" s="65"/>
      <c r="AA38" s="65"/>
      <c r="AB38" s="65"/>
      <c r="AC38" s="65"/>
      <c r="AD38" s="65"/>
      <c r="AE38" s="65"/>
      <c r="AF38" s="99"/>
      <c r="AG38" s="99"/>
      <c r="AH38" s="99"/>
      <c r="AI38" s="99"/>
      <c r="AJ38" s="99"/>
      <c r="AK38" s="99"/>
      <c r="AL38" s="99"/>
      <c r="AM38" s="99"/>
      <c r="AN38" s="99"/>
      <c r="AO38" s="99"/>
      <c r="AP38" s="99"/>
      <c r="AQ38" s="99"/>
      <c r="AR38" s="99"/>
      <c r="AS38" s="99"/>
      <c r="AT38" s="99"/>
      <c r="AU38" s="99"/>
      <c r="AV38" s="99"/>
      <c r="AW38" s="99"/>
      <c r="AX38" s="99"/>
      <c r="AY38" s="99"/>
      <c r="AZ38" s="99"/>
    </row>
    <row r="39" spans="1:52" s="76" customFormat="1" ht="76.150000000000006" customHeight="1">
      <c r="A39" s="78"/>
      <c r="B39" s="79" t="s">
        <v>111</v>
      </c>
      <c r="C39" s="74"/>
      <c r="D39" s="74"/>
      <c r="E39" s="74"/>
      <c r="F39" s="74"/>
      <c r="G39" s="75"/>
      <c r="H39" s="75"/>
      <c r="I39" s="75"/>
      <c r="J39" s="75"/>
      <c r="K39" s="75"/>
      <c r="L39" s="75"/>
      <c r="M39" s="75"/>
      <c r="N39" s="75"/>
      <c r="O39" s="75"/>
      <c r="P39" s="75"/>
      <c r="Q39" s="75"/>
      <c r="R39" s="102"/>
      <c r="S39" s="102"/>
      <c r="T39" s="102"/>
      <c r="U39" s="102"/>
      <c r="V39" s="75"/>
      <c r="W39" s="75"/>
      <c r="X39" s="75"/>
      <c r="Y39" s="75"/>
      <c r="Z39" s="75"/>
      <c r="AA39" s="75"/>
      <c r="AB39" s="75"/>
      <c r="AC39" s="75"/>
      <c r="AD39" s="75"/>
      <c r="AE39" s="75"/>
      <c r="AF39" s="102"/>
      <c r="AG39" s="102"/>
      <c r="AH39" s="102"/>
      <c r="AI39" s="102"/>
      <c r="AJ39" s="102"/>
      <c r="AK39" s="102"/>
      <c r="AL39" s="102"/>
      <c r="AM39" s="102"/>
      <c r="AN39" s="102"/>
      <c r="AO39" s="102"/>
      <c r="AP39" s="102"/>
      <c r="AQ39" s="102"/>
      <c r="AR39" s="102"/>
      <c r="AS39" s="102"/>
      <c r="AT39" s="102"/>
      <c r="AU39" s="102"/>
      <c r="AV39" s="102"/>
      <c r="AW39" s="102"/>
      <c r="AX39" s="102"/>
      <c r="AY39" s="102"/>
      <c r="AZ39" s="102"/>
    </row>
    <row r="40" spans="1:52" ht="42" customHeight="1">
      <c r="A40" s="72"/>
      <c r="B40" s="73" t="s">
        <v>102</v>
      </c>
      <c r="C40" s="59"/>
      <c r="D40" s="59"/>
      <c r="E40" s="59"/>
      <c r="F40" s="59"/>
      <c r="G40" s="60"/>
      <c r="H40" s="60"/>
      <c r="I40" s="60"/>
      <c r="J40" s="60"/>
      <c r="K40" s="60"/>
      <c r="L40" s="60"/>
      <c r="M40" s="60"/>
      <c r="N40" s="60"/>
      <c r="O40" s="60"/>
      <c r="P40" s="60"/>
      <c r="Q40" s="60"/>
      <c r="R40" s="98"/>
      <c r="S40" s="98"/>
      <c r="T40" s="98"/>
      <c r="U40" s="98"/>
      <c r="V40" s="60"/>
      <c r="W40" s="60"/>
      <c r="X40" s="60"/>
      <c r="Y40" s="60"/>
      <c r="Z40" s="60"/>
      <c r="AA40" s="60"/>
      <c r="AB40" s="60"/>
      <c r="AC40" s="60"/>
      <c r="AD40" s="60"/>
      <c r="AE40" s="60"/>
      <c r="AF40" s="98"/>
      <c r="AG40" s="98"/>
      <c r="AH40" s="98"/>
      <c r="AI40" s="98"/>
      <c r="AJ40" s="98"/>
      <c r="AK40" s="98"/>
      <c r="AL40" s="98"/>
      <c r="AM40" s="98"/>
      <c r="AN40" s="98"/>
      <c r="AO40" s="98"/>
      <c r="AP40" s="98"/>
      <c r="AQ40" s="98"/>
      <c r="AR40" s="98"/>
      <c r="AS40" s="98"/>
      <c r="AT40" s="98"/>
      <c r="AU40" s="98"/>
      <c r="AV40" s="98"/>
      <c r="AW40" s="98"/>
      <c r="AX40" s="98"/>
      <c r="AY40" s="98"/>
      <c r="AZ40" s="98"/>
    </row>
    <row r="41" spans="1:52" s="76" customFormat="1" ht="48" customHeight="1">
      <c r="A41" s="78"/>
      <c r="B41" s="79" t="s">
        <v>112</v>
      </c>
      <c r="C41" s="74"/>
      <c r="D41" s="74"/>
      <c r="E41" s="74"/>
      <c r="F41" s="74"/>
      <c r="G41" s="75"/>
      <c r="H41" s="75"/>
      <c r="I41" s="75"/>
      <c r="J41" s="75"/>
      <c r="K41" s="75"/>
      <c r="L41" s="75"/>
      <c r="M41" s="75"/>
      <c r="N41" s="75"/>
      <c r="O41" s="75"/>
      <c r="P41" s="75"/>
      <c r="Q41" s="75"/>
      <c r="R41" s="102"/>
      <c r="S41" s="102"/>
      <c r="T41" s="102"/>
      <c r="U41" s="102"/>
      <c r="V41" s="75"/>
      <c r="W41" s="75"/>
      <c r="X41" s="75"/>
      <c r="Y41" s="75"/>
      <c r="Z41" s="75"/>
      <c r="AA41" s="75"/>
      <c r="AB41" s="75"/>
      <c r="AC41" s="75"/>
      <c r="AD41" s="75"/>
      <c r="AE41" s="75"/>
      <c r="AF41" s="102"/>
      <c r="AG41" s="102"/>
      <c r="AH41" s="102"/>
      <c r="AI41" s="102"/>
      <c r="AJ41" s="102"/>
      <c r="AK41" s="102"/>
      <c r="AL41" s="102"/>
      <c r="AM41" s="102"/>
      <c r="AN41" s="102"/>
      <c r="AO41" s="102"/>
      <c r="AP41" s="102"/>
      <c r="AQ41" s="102"/>
      <c r="AR41" s="102"/>
      <c r="AS41" s="102"/>
      <c r="AT41" s="102"/>
      <c r="AU41" s="102"/>
      <c r="AV41" s="102"/>
      <c r="AW41" s="102"/>
      <c r="AX41" s="102"/>
      <c r="AY41" s="102"/>
      <c r="AZ41" s="102"/>
    </row>
    <row r="42" spans="1:52" ht="48" customHeight="1">
      <c r="A42" s="72"/>
      <c r="B42" s="73" t="s">
        <v>102</v>
      </c>
      <c r="C42" s="59"/>
      <c r="D42" s="59"/>
      <c r="E42" s="59"/>
      <c r="F42" s="59"/>
      <c r="G42" s="60"/>
      <c r="H42" s="60"/>
      <c r="I42" s="60"/>
      <c r="J42" s="60"/>
      <c r="K42" s="60"/>
      <c r="L42" s="60"/>
      <c r="M42" s="60"/>
      <c r="N42" s="60"/>
      <c r="O42" s="60"/>
      <c r="P42" s="60"/>
      <c r="Q42" s="60"/>
      <c r="R42" s="98"/>
      <c r="S42" s="98"/>
      <c r="T42" s="98"/>
      <c r="U42" s="98"/>
      <c r="V42" s="60"/>
      <c r="W42" s="60"/>
      <c r="X42" s="60"/>
      <c r="Y42" s="60"/>
      <c r="Z42" s="60"/>
      <c r="AA42" s="60"/>
      <c r="AB42" s="60"/>
      <c r="AC42" s="60"/>
      <c r="AD42" s="60"/>
      <c r="AE42" s="60"/>
      <c r="AF42" s="98"/>
      <c r="AG42" s="98"/>
      <c r="AH42" s="98"/>
      <c r="AI42" s="98"/>
      <c r="AJ42" s="98"/>
      <c r="AK42" s="98"/>
      <c r="AL42" s="98"/>
      <c r="AM42" s="98"/>
      <c r="AN42" s="98"/>
      <c r="AO42" s="98"/>
      <c r="AP42" s="98"/>
      <c r="AQ42" s="98"/>
      <c r="AR42" s="98"/>
      <c r="AS42" s="98"/>
      <c r="AT42" s="98"/>
      <c r="AU42" s="98"/>
      <c r="AV42" s="98"/>
      <c r="AW42" s="98"/>
      <c r="AX42" s="98"/>
      <c r="AY42" s="98"/>
      <c r="AZ42" s="98"/>
    </row>
    <row r="43" spans="1:52" ht="69" customHeight="1">
      <c r="A43" s="53" t="s">
        <v>50</v>
      </c>
      <c r="B43" s="58" t="s">
        <v>324</v>
      </c>
      <c r="C43" s="59"/>
      <c r="D43" s="59"/>
      <c r="E43" s="59"/>
      <c r="F43" s="59"/>
      <c r="G43" s="60"/>
      <c r="H43" s="60"/>
      <c r="I43" s="60"/>
      <c r="J43" s="60"/>
      <c r="K43" s="60"/>
      <c r="L43" s="60"/>
      <c r="M43" s="60"/>
      <c r="N43" s="60"/>
      <c r="O43" s="60"/>
      <c r="P43" s="60"/>
      <c r="Q43" s="60"/>
      <c r="R43" s="98"/>
      <c r="S43" s="98"/>
      <c r="T43" s="98"/>
      <c r="U43" s="98"/>
      <c r="V43" s="60"/>
      <c r="W43" s="60"/>
      <c r="X43" s="60"/>
      <c r="Y43" s="60"/>
      <c r="Z43" s="60"/>
      <c r="AA43" s="60"/>
      <c r="AB43" s="60"/>
      <c r="AC43" s="60"/>
      <c r="AD43" s="60"/>
      <c r="AE43" s="60"/>
      <c r="AF43" s="98"/>
      <c r="AG43" s="98"/>
      <c r="AH43" s="98"/>
      <c r="AI43" s="98"/>
      <c r="AJ43" s="98"/>
      <c r="AK43" s="98"/>
      <c r="AL43" s="98"/>
      <c r="AM43" s="98"/>
      <c r="AN43" s="98"/>
      <c r="AO43" s="98"/>
      <c r="AP43" s="98"/>
      <c r="AQ43" s="98"/>
      <c r="AR43" s="98"/>
      <c r="AS43" s="98"/>
      <c r="AT43" s="98"/>
      <c r="AU43" s="98"/>
      <c r="AV43" s="98"/>
      <c r="AW43" s="98"/>
      <c r="AX43" s="98"/>
      <c r="AY43" s="98"/>
      <c r="AZ43" s="98"/>
    </row>
    <row r="44" spans="1:52" s="76" customFormat="1" ht="87.75" customHeight="1">
      <c r="A44" s="62"/>
      <c r="B44" s="77" t="s">
        <v>147</v>
      </c>
      <c r="C44" s="74"/>
      <c r="D44" s="74"/>
      <c r="E44" s="74"/>
      <c r="F44" s="74"/>
      <c r="G44" s="75"/>
      <c r="H44" s="75"/>
      <c r="I44" s="75"/>
      <c r="J44" s="75"/>
      <c r="K44" s="75"/>
      <c r="L44" s="75"/>
      <c r="M44" s="75"/>
      <c r="N44" s="75"/>
      <c r="O44" s="75"/>
      <c r="P44" s="75"/>
      <c r="Q44" s="75"/>
      <c r="R44" s="102"/>
      <c r="S44" s="102"/>
      <c r="T44" s="102"/>
      <c r="U44" s="102"/>
      <c r="V44" s="75"/>
      <c r="W44" s="75"/>
      <c r="X44" s="75"/>
      <c r="Y44" s="75"/>
      <c r="Z44" s="75"/>
      <c r="AA44" s="75"/>
      <c r="AB44" s="75"/>
      <c r="AC44" s="75"/>
      <c r="AD44" s="75"/>
      <c r="AE44" s="75"/>
      <c r="AF44" s="102"/>
      <c r="AG44" s="102"/>
      <c r="AH44" s="102"/>
      <c r="AI44" s="102"/>
      <c r="AJ44" s="102"/>
      <c r="AK44" s="102"/>
      <c r="AL44" s="102"/>
      <c r="AM44" s="102"/>
      <c r="AN44" s="102"/>
      <c r="AO44" s="102"/>
      <c r="AP44" s="102"/>
      <c r="AQ44" s="102"/>
      <c r="AR44" s="102"/>
      <c r="AS44" s="102"/>
      <c r="AT44" s="102"/>
      <c r="AU44" s="102"/>
      <c r="AV44" s="102"/>
      <c r="AW44" s="102"/>
      <c r="AX44" s="102"/>
      <c r="AY44" s="102"/>
      <c r="AZ44" s="102"/>
    </row>
    <row r="45" spans="1:52" s="66" customFormat="1" ht="51" customHeight="1">
      <c r="A45" s="62"/>
      <c r="B45" s="73" t="s">
        <v>102</v>
      </c>
      <c r="C45" s="64"/>
      <c r="D45" s="64"/>
      <c r="E45" s="64"/>
      <c r="F45" s="64"/>
      <c r="G45" s="65"/>
      <c r="H45" s="65"/>
      <c r="I45" s="65"/>
      <c r="J45" s="65"/>
      <c r="K45" s="65"/>
      <c r="L45" s="65"/>
      <c r="M45" s="65"/>
      <c r="N45" s="65"/>
      <c r="O45" s="65"/>
      <c r="P45" s="65"/>
      <c r="Q45" s="65"/>
      <c r="R45" s="99"/>
      <c r="S45" s="99"/>
      <c r="T45" s="99"/>
      <c r="U45" s="99"/>
      <c r="V45" s="65"/>
      <c r="W45" s="65"/>
      <c r="X45" s="65"/>
      <c r="Y45" s="65"/>
      <c r="Z45" s="65"/>
      <c r="AA45" s="65"/>
      <c r="AB45" s="65"/>
      <c r="AC45" s="65"/>
      <c r="AD45" s="65"/>
      <c r="AE45" s="65"/>
      <c r="AF45" s="99"/>
      <c r="AG45" s="99"/>
      <c r="AH45" s="99"/>
      <c r="AI45" s="99"/>
      <c r="AJ45" s="99"/>
      <c r="AK45" s="99"/>
      <c r="AL45" s="99"/>
      <c r="AM45" s="99"/>
      <c r="AN45" s="99"/>
      <c r="AO45" s="99"/>
      <c r="AP45" s="99"/>
      <c r="AQ45" s="99"/>
      <c r="AR45" s="99"/>
      <c r="AS45" s="99"/>
      <c r="AT45" s="99"/>
      <c r="AU45" s="99"/>
      <c r="AV45" s="99"/>
      <c r="AW45" s="99"/>
      <c r="AX45" s="99"/>
      <c r="AY45" s="99"/>
      <c r="AZ45" s="99"/>
    </row>
    <row r="46" spans="1:52" s="76" customFormat="1" ht="54" customHeight="1">
      <c r="A46" s="62"/>
      <c r="B46" s="77" t="s">
        <v>321</v>
      </c>
      <c r="C46" s="74"/>
      <c r="D46" s="74"/>
      <c r="E46" s="74"/>
      <c r="F46" s="74"/>
      <c r="G46" s="75"/>
      <c r="H46" s="75"/>
      <c r="I46" s="75"/>
      <c r="J46" s="75"/>
      <c r="K46" s="75"/>
      <c r="L46" s="75"/>
      <c r="M46" s="75"/>
      <c r="N46" s="75"/>
      <c r="O46" s="75"/>
      <c r="P46" s="75"/>
      <c r="Q46" s="75"/>
      <c r="R46" s="102"/>
      <c r="S46" s="102"/>
      <c r="T46" s="102"/>
      <c r="U46" s="102"/>
      <c r="V46" s="75"/>
      <c r="W46" s="75"/>
      <c r="X46" s="75"/>
      <c r="Y46" s="75"/>
      <c r="Z46" s="75"/>
      <c r="AA46" s="75"/>
      <c r="AB46" s="75"/>
      <c r="AC46" s="75"/>
      <c r="AD46" s="75"/>
      <c r="AE46" s="75"/>
      <c r="AF46" s="102"/>
      <c r="AG46" s="102"/>
      <c r="AH46" s="102"/>
      <c r="AI46" s="102"/>
      <c r="AJ46" s="102"/>
      <c r="AK46" s="102"/>
      <c r="AL46" s="102"/>
      <c r="AM46" s="102"/>
      <c r="AN46" s="102"/>
      <c r="AO46" s="102"/>
      <c r="AP46" s="102"/>
      <c r="AQ46" s="102"/>
      <c r="AR46" s="102"/>
      <c r="AS46" s="102"/>
      <c r="AT46" s="102"/>
      <c r="AU46" s="102"/>
      <c r="AV46" s="102"/>
      <c r="AW46" s="102"/>
      <c r="AX46" s="102"/>
      <c r="AY46" s="102"/>
      <c r="AZ46" s="102"/>
    </row>
    <row r="47" spans="1:52" s="66" customFormat="1" ht="54.75" customHeight="1">
      <c r="A47" s="62"/>
      <c r="B47" s="73" t="s">
        <v>102</v>
      </c>
      <c r="C47" s="64"/>
      <c r="D47" s="64"/>
      <c r="E47" s="64"/>
      <c r="F47" s="64"/>
      <c r="G47" s="65"/>
      <c r="H47" s="65"/>
      <c r="I47" s="65"/>
      <c r="J47" s="65"/>
      <c r="K47" s="65"/>
      <c r="L47" s="65"/>
      <c r="M47" s="65"/>
      <c r="N47" s="65"/>
      <c r="O47" s="65"/>
      <c r="P47" s="65"/>
      <c r="Q47" s="65"/>
      <c r="R47" s="99"/>
      <c r="S47" s="99"/>
      <c r="T47" s="99"/>
      <c r="U47" s="99"/>
      <c r="V47" s="65"/>
      <c r="W47" s="65"/>
      <c r="X47" s="65"/>
      <c r="Y47" s="65"/>
      <c r="Z47" s="65"/>
      <c r="AA47" s="65"/>
      <c r="AB47" s="65"/>
      <c r="AC47" s="65"/>
      <c r="AD47" s="65"/>
      <c r="AE47" s="65"/>
      <c r="AF47" s="99"/>
      <c r="AG47" s="99"/>
      <c r="AH47" s="99"/>
      <c r="AI47" s="99"/>
      <c r="AJ47" s="99"/>
      <c r="AK47" s="99"/>
      <c r="AL47" s="99"/>
      <c r="AM47" s="99"/>
      <c r="AN47" s="99"/>
      <c r="AO47" s="99"/>
      <c r="AP47" s="99"/>
      <c r="AQ47" s="99"/>
      <c r="AR47" s="99"/>
      <c r="AS47" s="99"/>
      <c r="AT47" s="99"/>
      <c r="AU47" s="99"/>
      <c r="AV47" s="99"/>
      <c r="AW47" s="99"/>
      <c r="AX47" s="99"/>
      <c r="AY47" s="99"/>
      <c r="AZ47" s="99"/>
    </row>
    <row r="48" spans="1:52" s="57" customFormat="1" ht="57" hidden="1" customHeight="1">
      <c r="A48" s="53" t="s">
        <v>50</v>
      </c>
      <c r="B48" s="58" t="s">
        <v>182</v>
      </c>
      <c r="C48" s="55"/>
      <c r="D48" s="55"/>
      <c r="E48" s="55"/>
      <c r="F48" s="55"/>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101"/>
    </row>
    <row r="49" spans="1:52" ht="30" hidden="1" customHeight="1">
      <c r="A49" s="72" t="s">
        <v>97</v>
      </c>
      <c r="B49" s="73" t="s">
        <v>98</v>
      </c>
      <c r="C49" s="59"/>
      <c r="D49" s="59"/>
      <c r="E49" s="59"/>
      <c r="F49" s="59"/>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98"/>
    </row>
    <row r="50" spans="1:52" ht="30" hidden="1" customHeight="1">
      <c r="A50" s="72" t="s">
        <v>183</v>
      </c>
      <c r="B50" s="73" t="s">
        <v>98</v>
      </c>
      <c r="C50" s="59"/>
      <c r="D50" s="59"/>
      <c r="E50" s="59"/>
      <c r="F50" s="59"/>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98"/>
    </row>
    <row r="51" spans="1:52" ht="30" hidden="1" customHeight="1">
      <c r="A51" s="72" t="s">
        <v>99</v>
      </c>
      <c r="B51" s="100" t="s">
        <v>100</v>
      </c>
      <c r="C51" s="59"/>
      <c r="D51" s="59"/>
      <c r="E51" s="59"/>
      <c r="F51" s="59"/>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98"/>
    </row>
    <row r="52" spans="1:52" ht="49.5" hidden="1" customHeight="1">
      <c r="A52" s="53" t="s">
        <v>52</v>
      </c>
      <c r="B52" s="58" t="s">
        <v>184</v>
      </c>
      <c r="C52" s="59"/>
      <c r="D52" s="59"/>
      <c r="E52" s="59"/>
      <c r="F52" s="59"/>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98"/>
    </row>
    <row r="53" spans="1:52" ht="30" hidden="1" customHeight="1">
      <c r="A53" s="72" t="s">
        <v>97</v>
      </c>
      <c r="B53" s="73" t="s">
        <v>98</v>
      </c>
      <c r="C53" s="59"/>
      <c r="D53" s="59"/>
      <c r="E53" s="59"/>
      <c r="F53" s="59"/>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98"/>
    </row>
    <row r="54" spans="1:52" ht="30" hidden="1" customHeight="1">
      <c r="A54" s="72" t="s">
        <v>183</v>
      </c>
      <c r="B54" s="73" t="s">
        <v>98</v>
      </c>
      <c r="C54" s="59"/>
      <c r="D54" s="59"/>
      <c r="E54" s="59"/>
      <c r="F54" s="59"/>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98"/>
    </row>
    <row r="55" spans="1:52" ht="30" hidden="1" customHeight="1">
      <c r="A55" s="72" t="s">
        <v>99</v>
      </c>
      <c r="B55" s="100" t="s">
        <v>100</v>
      </c>
      <c r="C55" s="59"/>
      <c r="D55" s="59"/>
      <c r="E55" s="59"/>
      <c r="F55" s="59"/>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98"/>
    </row>
    <row r="56" spans="1:52" s="57" customFormat="1" ht="65.25" hidden="1" customHeight="1">
      <c r="A56" s="53" t="s">
        <v>54</v>
      </c>
      <c r="B56" s="58" t="s">
        <v>185</v>
      </c>
      <c r="C56" s="55"/>
      <c r="D56" s="55"/>
      <c r="E56" s="55"/>
      <c r="F56" s="55"/>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101"/>
    </row>
    <row r="57" spans="1:52" ht="30" hidden="1" customHeight="1">
      <c r="A57" s="72" t="s">
        <v>97</v>
      </c>
      <c r="B57" s="73" t="s">
        <v>98</v>
      </c>
      <c r="C57" s="59"/>
      <c r="D57" s="59"/>
      <c r="E57" s="59"/>
      <c r="F57" s="59"/>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98"/>
    </row>
    <row r="58" spans="1:52" ht="30" hidden="1" customHeight="1">
      <c r="A58" s="72" t="s">
        <v>183</v>
      </c>
      <c r="B58" s="73" t="s">
        <v>98</v>
      </c>
      <c r="C58" s="59"/>
      <c r="D58" s="59"/>
      <c r="E58" s="59"/>
      <c r="F58" s="59"/>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98"/>
    </row>
    <row r="59" spans="1:52" ht="30" hidden="1" customHeight="1">
      <c r="A59" s="72" t="s">
        <v>99</v>
      </c>
      <c r="B59" s="100" t="s">
        <v>100</v>
      </c>
      <c r="C59" s="59"/>
      <c r="D59" s="59"/>
      <c r="E59" s="59"/>
      <c r="F59" s="59"/>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98"/>
    </row>
    <row r="60" spans="1:52" ht="54" hidden="1" customHeight="1">
      <c r="A60" s="53" t="s">
        <v>186</v>
      </c>
      <c r="B60" s="58" t="s">
        <v>187</v>
      </c>
      <c r="C60" s="59"/>
      <c r="D60" s="59"/>
      <c r="E60" s="59"/>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98"/>
    </row>
    <row r="61" spans="1:52" s="66" customFormat="1" ht="30" hidden="1" customHeight="1">
      <c r="A61" s="62" t="s">
        <v>96</v>
      </c>
      <c r="B61" s="63" t="s">
        <v>188</v>
      </c>
      <c r="C61" s="64"/>
      <c r="D61" s="64"/>
      <c r="E61" s="64"/>
      <c r="F61" s="64"/>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99"/>
    </row>
    <row r="62" spans="1:52" ht="30" hidden="1" customHeight="1">
      <c r="A62" s="72" t="s">
        <v>46</v>
      </c>
      <c r="B62" s="73" t="s">
        <v>98</v>
      </c>
      <c r="C62" s="59"/>
      <c r="D62" s="59"/>
      <c r="E62" s="59"/>
      <c r="F62" s="59"/>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98"/>
    </row>
    <row r="63" spans="1:52" ht="30" hidden="1" customHeight="1">
      <c r="A63" s="72" t="s">
        <v>99</v>
      </c>
      <c r="B63" s="100" t="s">
        <v>100</v>
      </c>
      <c r="C63" s="59"/>
      <c r="D63" s="59"/>
      <c r="E63" s="59"/>
      <c r="F63" s="59"/>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98"/>
    </row>
    <row r="64" spans="1:52" s="66" customFormat="1" ht="30" hidden="1" customHeight="1">
      <c r="A64" s="62" t="s">
        <v>101</v>
      </c>
      <c r="B64" s="63" t="s">
        <v>189</v>
      </c>
      <c r="C64" s="64"/>
      <c r="D64" s="64"/>
      <c r="E64" s="64"/>
      <c r="F64" s="64"/>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99"/>
    </row>
    <row r="65" spans="1:52" ht="37.5" hidden="1" customHeight="1">
      <c r="A65" s="72" t="s">
        <v>46</v>
      </c>
      <c r="B65" s="73" t="s">
        <v>98</v>
      </c>
      <c r="C65" s="59"/>
      <c r="D65" s="59"/>
      <c r="E65" s="59"/>
      <c r="F65" s="59"/>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98"/>
    </row>
    <row r="66" spans="1:52" ht="30" hidden="1" customHeight="1">
      <c r="A66" s="72" t="s">
        <v>99</v>
      </c>
      <c r="B66" s="100" t="s">
        <v>100</v>
      </c>
      <c r="C66" s="59"/>
      <c r="D66" s="59"/>
      <c r="E66" s="59"/>
      <c r="F66" s="59"/>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98"/>
    </row>
    <row r="67" spans="1:52" s="66" customFormat="1" ht="30" hidden="1" customHeight="1">
      <c r="A67" s="62" t="s">
        <v>103</v>
      </c>
      <c r="B67" s="63" t="s">
        <v>190</v>
      </c>
      <c r="C67" s="64"/>
      <c r="D67" s="64"/>
      <c r="E67" s="64"/>
      <c r="F67" s="64"/>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99"/>
    </row>
    <row r="68" spans="1:52" ht="30" hidden="1" customHeight="1">
      <c r="A68" s="72" t="s">
        <v>46</v>
      </c>
      <c r="B68" s="73" t="s">
        <v>98</v>
      </c>
      <c r="C68" s="59"/>
      <c r="D68" s="59"/>
      <c r="E68" s="59"/>
      <c r="F68" s="59"/>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98"/>
    </row>
    <row r="69" spans="1:52" ht="30" hidden="1" customHeight="1">
      <c r="A69" s="72" t="s">
        <v>99</v>
      </c>
      <c r="B69" s="100" t="s">
        <v>100</v>
      </c>
      <c r="C69" s="59"/>
      <c r="D69" s="59"/>
      <c r="E69" s="59"/>
      <c r="F69" s="59"/>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98"/>
    </row>
    <row r="70" spans="1:52" ht="72.75" customHeight="1">
      <c r="A70" s="53" t="s">
        <v>113</v>
      </c>
      <c r="B70" s="54" t="s">
        <v>145</v>
      </c>
      <c r="C70" s="59"/>
      <c r="D70" s="59"/>
      <c r="E70" s="59"/>
      <c r="F70" s="59"/>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98"/>
    </row>
    <row r="71" spans="1:52" ht="52.9" customHeight="1">
      <c r="A71" s="72"/>
      <c r="B71" s="73" t="s">
        <v>114</v>
      </c>
      <c r="C71" s="59"/>
      <c r="D71" s="59"/>
      <c r="E71" s="59"/>
      <c r="F71" s="59"/>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98"/>
    </row>
    <row r="72" spans="1:52" ht="9.4" customHeight="1">
      <c r="A72" s="72"/>
      <c r="B72" s="58"/>
      <c r="C72" s="59"/>
      <c r="D72" s="59"/>
      <c r="E72" s="59"/>
      <c r="F72" s="59"/>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98"/>
    </row>
    <row r="73" spans="1:52" ht="0.75" hidden="1" customHeight="1">
      <c r="A73" s="121"/>
      <c r="B73" s="122"/>
      <c r="C73" s="123"/>
      <c r="D73" s="123"/>
      <c r="E73" s="123"/>
      <c r="F73" s="123"/>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row>
    <row r="74" spans="1:52" ht="0.75" hidden="1" customHeight="1">
      <c r="A74" s="109"/>
      <c r="B74" s="107"/>
      <c r="C74" s="94"/>
      <c r="D74" s="94"/>
      <c r="E74" s="94"/>
      <c r="F74" s="94"/>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row>
    <row r="75" spans="1:52" ht="0.75" hidden="1" customHeight="1">
      <c r="A75" s="109"/>
      <c r="B75" s="107"/>
      <c r="C75" s="94"/>
      <c r="D75" s="94"/>
      <c r="E75" s="94"/>
      <c r="F75" s="94"/>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row>
    <row r="76" spans="1:52" ht="0.75" hidden="1" customHeight="1">
      <c r="A76" s="109"/>
      <c r="B76" s="107"/>
      <c r="C76" s="94"/>
      <c r="D76" s="94"/>
      <c r="E76" s="94"/>
      <c r="F76" s="94"/>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row>
    <row r="77" spans="1:52" ht="0.75" hidden="1" customHeight="1">
      <c r="A77" s="109"/>
      <c r="B77" s="107"/>
      <c r="C77" s="94"/>
      <c r="D77" s="94"/>
      <c r="E77" s="94"/>
      <c r="F77" s="94"/>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row>
    <row r="78" spans="1:52" ht="0.75" hidden="1" customHeight="1">
      <c r="A78" s="109"/>
      <c r="B78" s="107"/>
      <c r="C78" s="94"/>
      <c r="D78" s="94"/>
      <c r="E78" s="94"/>
      <c r="F78" s="94"/>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row>
    <row r="79" spans="1:52" ht="0.75" hidden="1" customHeight="1">
      <c r="A79" s="109"/>
      <c r="B79" s="107"/>
      <c r="C79" s="94"/>
      <c r="D79" s="94"/>
      <c r="E79" s="94"/>
      <c r="F79" s="94"/>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row>
    <row r="80" spans="1:52" ht="0.75" hidden="1" customHeight="1">
      <c r="A80" s="109"/>
      <c r="B80" s="107"/>
      <c r="C80" s="94"/>
      <c r="D80" s="94"/>
      <c r="E80" s="94"/>
      <c r="F80" s="94"/>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row>
    <row r="81" spans="1:51" ht="0.75" hidden="1" customHeight="1">
      <c r="A81" s="109"/>
      <c r="B81" s="107"/>
      <c r="C81" s="94"/>
      <c r="D81" s="94"/>
      <c r="E81" s="94"/>
      <c r="F81" s="94"/>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row>
    <row r="82" spans="1:51" ht="0.75" hidden="1" customHeight="1">
      <c r="A82" s="109"/>
      <c r="B82" s="107"/>
      <c r="C82" s="94"/>
      <c r="D82" s="94"/>
      <c r="E82" s="94"/>
      <c r="F82" s="94"/>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row>
    <row r="83" spans="1:51" ht="0.75" hidden="1" customHeight="1">
      <c r="A83" s="109"/>
      <c r="B83" s="107"/>
      <c r="C83" s="94"/>
      <c r="D83" s="94"/>
      <c r="E83" s="94"/>
      <c r="F83" s="94"/>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row>
    <row r="84" spans="1:51" ht="0.75" hidden="1" customHeight="1">
      <c r="A84" s="109"/>
      <c r="B84" s="107"/>
      <c r="C84" s="94"/>
      <c r="D84" s="94"/>
      <c r="E84" s="94"/>
      <c r="F84" s="94"/>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row>
    <row r="85" spans="1:51" ht="0.75" customHeight="1">
      <c r="A85" s="109"/>
      <c r="B85" s="107"/>
      <c r="C85" s="94"/>
      <c r="D85" s="94"/>
      <c r="E85" s="94"/>
      <c r="F85" s="94"/>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row>
    <row r="86" spans="1:51" ht="33" hidden="1" customHeight="1">
      <c r="A86" s="109"/>
      <c r="B86" s="125" t="s">
        <v>149</v>
      </c>
      <c r="C86" s="94"/>
      <c r="D86" s="94"/>
      <c r="E86" s="94"/>
      <c r="F86" s="94"/>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row>
    <row r="87" spans="1:51" ht="31.5" customHeight="1">
      <c r="B87" s="935"/>
      <c r="C87" s="935"/>
      <c r="D87" s="935"/>
      <c r="E87" s="935"/>
      <c r="F87" s="935"/>
      <c r="G87" s="935"/>
      <c r="H87" s="935"/>
      <c r="I87" s="935"/>
      <c r="J87" s="935"/>
      <c r="K87" s="935"/>
      <c r="L87" s="935"/>
      <c r="M87" s="935"/>
      <c r="N87" s="935"/>
      <c r="O87" s="113"/>
      <c r="P87" s="113"/>
      <c r="Q87" s="113"/>
      <c r="R87" s="113"/>
      <c r="S87" s="113"/>
      <c r="T87" s="113"/>
      <c r="U87" s="113"/>
      <c r="V87" s="113"/>
      <c r="W87" s="113"/>
      <c r="X87" s="113"/>
      <c r="Y87" s="113"/>
      <c r="Z87" s="113"/>
      <c r="AA87" s="113"/>
      <c r="AB87" s="113"/>
      <c r="AC87" s="113"/>
      <c r="AD87" s="113"/>
      <c r="AE87" s="113"/>
      <c r="AF87" s="61"/>
      <c r="AG87" s="61"/>
      <c r="AH87" s="61"/>
      <c r="AI87" s="113"/>
      <c r="AJ87" s="113"/>
      <c r="AK87" s="61"/>
      <c r="AL87" s="61"/>
      <c r="AM87" s="61"/>
      <c r="AN87" s="113"/>
      <c r="AO87" s="113"/>
      <c r="AP87" s="113"/>
      <c r="AQ87" s="113"/>
      <c r="AR87" s="113"/>
      <c r="AS87" s="113"/>
      <c r="AT87" s="113"/>
      <c r="AU87" s="113"/>
      <c r="AV87" s="113"/>
      <c r="AW87" s="113"/>
      <c r="AX87" s="113"/>
      <c r="AY87" s="113"/>
    </row>
    <row r="88" spans="1:51" ht="19.899999999999999" customHeight="1"/>
    <row r="89" spans="1:51" ht="19.899999999999999" customHeight="1"/>
    <row r="90" spans="1:51" ht="19.899999999999999" customHeight="1"/>
    <row r="91" spans="1:51" ht="19.899999999999999" customHeight="1">
      <c r="A91" s="11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row>
    <row r="92" spans="1:51" ht="19.899999999999999" customHeight="1">
      <c r="A92" s="11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row>
    <row r="93" spans="1:51" ht="19.899999999999999" customHeight="1">
      <c r="A93" s="11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row>
    <row r="94" spans="1:51" ht="19.899999999999999" customHeight="1">
      <c r="A94" s="11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row>
    <row r="95" spans="1:51" ht="19.899999999999999" customHeight="1">
      <c r="A95" s="11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row>
    <row r="96" spans="1:51" ht="19.899999999999999" customHeight="1">
      <c r="A96" s="11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row>
    <row r="97" spans="1:51" ht="19.899999999999999" customHeight="1">
      <c r="A97" s="11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row>
    <row r="98" spans="1:51" ht="19.899999999999999" customHeight="1">
      <c r="A98" s="11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row>
    <row r="99" spans="1:51" ht="19.899999999999999" customHeight="1">
      <c r="A99" s="11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row>
    <row r="100" spans="1:51" ht="19.899999999999999" customHeight="1">
      <c r="A100" s="11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row>
    <row r="101" spans="1:51">
      <c r="A101" s="11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row>
    <row r="102" spans="1:51">
      <c r="A102" s="11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row>
    <row r="103" spans="1:51">
      <c r="A103" s="11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row>
    <row r="104" spans="1:51">
      <c r="A104" s="11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row>
    <row r="105" spans="1:51">
      <c r="A105" s="11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row>
    <row r="106" spans="1:51">
      <c r="A106" s="11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row>
    <row r="107" spans="1:51">
      <c r="A107" s="11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row>
    <row r="108" spans="1:51">
      <c r="A108" s="11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row>
    <row r="109" spans="1:51">
      <c r="A109" s="11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row>
    <row r="110" spans="1:51">
      <c r="A110" s="11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row>
    <row r="111" spans="1:51">
      <c r="A111" s="11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row>
    <row r="112" spans="1:51">
      <c r="A112" s="11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row>
    <row r="113" spans="1:51">
      <c r="A113" s="11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row>
    <row r="114" spans="1:51">
      <c r="A114" s="11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row>
    <row r="115" spans="1:51">
      <c r="A115" s="11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row>
    <row r="116" spans="1:51">
      <c r="A116" s="11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row>
    <row r="117" spans="1:51">
      <c r="A117" s="11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row>
    <row r="118" spans="1:51">
      <c r="A118" s="11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row>
    <row r="119" spans="1:51">
      <c r="A119" s="11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row>
    <row r="120" spans="1:51">
      <c r="A120" s="11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row>
    <row r="121" spans="1:51">
      <c r="A121" s="11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row>
    <row r="122" spans="1:51">
      <c r="A122" s="11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row>
    <row r="123" spans="1:51">
      <c r="A123" s="11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row>
    <row r="124" spans="1:51">
      <c r="A124" s="11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row>
    <row r="125" spans="1:51">
      <c r="A125" s="11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row>
    <row r="126" spans="1:51">
      <c r="A126" s="11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row>
    <row r="127" spans="1:51">
      <c r="A127" s="11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row>
    <row r="128" spans="1:51">
      <c r="A128" s="11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row>
    <row r="129" spans="1:51">
      <c r="A129" s="11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row>
    <row r="130" spans="1:51">
      <c r="A130" s="11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row>
    <row r="131" spans="1:51">
      <c r="A131" s="11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row>
    <row r="132" spans="1:51">
      <c r="A132" s="11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row>
    <row r="133" spans="1:51">
      <c r="A133" s="11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row>
    <row r="134" spans="1:51">
      <c r="A134" s="11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row>
    <row r="135" spans="1:51">
      <c r="A135" s="11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row>
    <row r="136" spans="1:51">
      <c r="A136" s="11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row>
    <row r="137" spans="1:51">
      <c r="A137" s="11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row>
    <row r="138" spans="1:51">
      <c r="A138" s="11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row>
    <row r="139" spans="1:51">
      <c r="A139" s="11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row>
    <row r="140" spans="1:51">
      <c r="A140" s="11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row>
    <row r="141" spans="1:51">
      <c r="A141" s="11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row>
    <row r="142" spans="1:51">
      <c r="A142" s="11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row>
    <row r="143" spans="1:51">
      <c r="A143" s="11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row>
    <row r="144" spans="1:51">
      <c r="A144" s="11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row>
    <row r="145" spans="1:51">
      <c r="A145" s="11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row>
    <row r="146" spans="1:51">
      <c r="A146" s="11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row>
    <row r="147" spans="1:51">
      <c r="A147" s="11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row>
    <row r="148" spans="1:51">
      <c r="A148" s="11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row>
    <row r="149" spans="1:51">
      <c r="A149" s="11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row>
    <row r="150" spans="1:51">
      <c r="A150" s="11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row>
    <row r="151" spans="1:51">
      <c r="A151" s="11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row>
    <row r="152" spans="1:51">
      <c r="A152" s="11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row>
    <row r="153" spans="1:51">
      <c r="A153" s="11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row>
    <row r="154" spans="1:51">
      <c r="A154" s="11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row>
    <row r="155" spans="1:51">
      <c r="A155" s="11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row>
    <row r="156" spans="1:51">
      <c r="A156" s="11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row>
    <row r="157" spans="1:51">
      <c r="A157" s="11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row>
    <row r="158" spans="1:51">
      <c r="A158" s="11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row>
    <row r="159" spans="1:51">
      <c r="A159" s="11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row>
    <row r="160" spans="1:51">
      <c r="A160" s="11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row>
    <row r="161" spans="1:51">
      <c r="A161" s="11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row>
    <row r="162" spans="1:51">
      <c r="A162" s="11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row>
    <row r="163" spans="1:51">
      <c r="A163" s="11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row>
    <row r="164" spans="1:51">
      <c r="A164" s="11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row>
    <row r="165" spans="1:51">
      <c r="A165" s="11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row>
    <row r="166" spans="1:51">
      <c r="A166" s="11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row>
    <row r="167" spans="1:51">
      <c r="A167" s="11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row>
    <row r="168" spans="1:51">
      <c r="A168" s="11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row>
    <row r="169" spans="1:51">
      <c r="A169" s="11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row>
    <row r="170" spans="1:51">
      <c r="A170" s="11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row>
    <row r="171" spans="1:51">
      <c r="A171" s="11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row>
    <row r="172" spans="1:51">
      <c r="A172" s="11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row>
    <row r="173" spans="1:51">
      <c r="A173" s="11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row>
    <row r="174" spans="1:51">
      <c r="A174" s="11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row>
    <row r="175" spans="1:51">
      <c r="A175" s="11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row>
    <row r="176" spans="1:51">
      <c r="A176" s="11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row>
    <row r="177" spans="1:51">
      <c r="A177" s="11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row>
    <row r="178" spans="1:51">
      <c r="A178" s="11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row>
    <row r="179" spans="1:51">
      <c r="A179" s="11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row>
    <row r="180" spans="1:51">
      <c r="A180" s="11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row>
    <row r="181" spans="1:51">
      <c r="A181" s="11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row>
    <row r="182" spans="1:51">
      <c r="A182" s="11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row>
    <row r="183" spans="1:51">
      <c r="A183" s="11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row>
    <row r="184" spans="1:51">
      <c r="A184" s="11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row>
    <row r="185" spans="1:51">
      <c r="A185" s="11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row>
    <row r="186" spans="1:51">
      <c r="A186" s="11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row>
    <row r="187" spans="1:51">
      <c r="A187" s="11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row>
    <row r="188" spans="1:51">
      <c r="A188" s="11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row>
    <row r="189" spans="1:51">
      <c r="A189" s="11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row>
    <row r="190" spans="1:51">
      <c r="A190" s="11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row>
    <row r="191" spans="1:51">
      <c r="A191" s="11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row>
    <row r="192" spans="1:51">
      <c r="A192" s="11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row>
    <row r="193" spans="1:51">
      <c r="A193" s="11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row>
    <row r="194" spans="1:51">
      <c r="A194" s="11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row>
    <row r="195" spans="1:51">
      <c r="A195" s="11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row>
    <row r="196" spans="1:51">
      <c r="A196" s="11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row>
    <row r="197" spans="1:51">
      <c r="A197" s="11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row>
    <row r="198" spans="1:51">
      <c r="A198" s="11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row>
    <row r="199" spans="1:51">
      <c r="A199" s="11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row>
    <row r="200" spans="1:51">
      <c r="A200" s="11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row>
    <row r="201" spans="1:51">
      <c r="A201" s="11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row>
    <row r="202" spans="1:51">
      <c r="A202" s="11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row>
    <row r="203" spans="1:51">
      <c r="A203" s="11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row>
    <row r="204" spans="1:51">
      <c r="A204" s="11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row>
    <row r="205" spans="1:51">
      <c r="A205" s="11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row>
    <row r="206" spans="1:51">
      <c r="A206" s="11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row>
    <row r="207" spans="1:51">
      <c r="A207" s="11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row>
    <row r="208" spans="1:51">
      <c r="A208" s="11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row>
    <row r="209" spans="1:51">
      <c r="A209" s="11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row>
    <row r="210" spans="1:51">
      <c r="A210" s="11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row>
    <row r="211" spans="1:51">
      <c r="A211" s="11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row>
    <row r="212" spans="1:51">
      <c r="A212" s="11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row>
    <row r="213" spans="1:51">
      <c r="A213" s="11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row>
    <row r="214" spans="1:51">
      <c r="A214" s="11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row>
    <row r="215" spans="1:51">
      <c r="A215" s="11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row>
    <row r="216" spans="1:51">
      <c r="A216" s="11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row>
    <row r="217" spans="1:51">
      <c r="A217" s="11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row>
    <row r="218" spans="1:51">
      <c r="A218" s="11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row>
    <row r="219" spans="1:51">
      <c r="A219" s="11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row>
    <row r="220" spans="1:51">
      <c r="A220" s="11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row>
    <row r="221" spans="1:51">
      <c r="A221" s="11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row>
    <row r="222" spans="1:51">
      <c r="A222" s="11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row>
    <row r="223" spans="1:51">
      <c r="A223" s="11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row>
    <row r="224" spans="1:51">
      <c r="A224" s="11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row>
    <row r="225" spans="1:51">
      <c r="A225" s="11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row>
    <row r="226" spans="1:51">
      <c r="A226" s="11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row>
    <row r="227" spans="1:51">
      <c r="A227" s="11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row>
    <row r="228" spans="1:51">
      <c r="A228" s="11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row>
    <row r="229" spans="1:51">
      <c r="A229" s="11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row>
    <row r="230" spans="1:51">
      <c r="A230" s="11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row>
    <row r="231" spans="1:51">
      <c r="A231" s="11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row>
    <row r="232" spans="1:51">
      <c r="A232" s="11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row>
    <row r="233" spans="1:51">
      <c r="A233" s="11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row>
    <row r="234" spans="1:51">
      <c r="A234" s="11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row>
    <row r="235" spans="1:51">
      <c r="A235" s="11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row>
    <row r="236" spans="1:51">
      <c r="A236" s="11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row>
    <row r="237" spans="1:51">
      <c r="A237" s="11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row>
    <row r="238" spans="1:51">
      <c r="A238" s="11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row>
    <row r="239" spans="1:51">
      <c r="A239" s="11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row>
    <row r="240" spans="1:51">
      <c r="A240" s="11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row>
    <row r="241" spans="1:51">
      <c r="A241" s="11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row>
    <row r="242" spans="1:51">
      <c r="A242" s="11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row>
    <row r="243" spans="1:51">
      <c r="A243" s="11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row>
    <row r="244" spans="1:51">
      <c r="A244" s="11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row>
    <row r="245" spans="1:51">
      <c r="A245" s="11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row>
    <row r="246" spans="1:51">
      <c r="A246" s="11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row>
    <row r="247" spans="1:51">
      <c r="A247" s="11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row>
    <row r="248" spans="1:51">
      <c r="A248" s="11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row>
    <row r="249" spans="1:51">
      <c r="A249" s="11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row>
    <row r="250" spans="1:51">
      <c r="A250" s="11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row>
    <row r="251" spans="1:51">
      <c r="A251" s="11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row>
    <row r="252" spans="1:51">
      <c r="A252" s="11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row>
    <row r="253" spans="1:51">
      <c r="A253" s="11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row>
    <row r="254" spans="1:51">
      <c r="A254" s="11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row>
    <row r="255" spans="1:51">
      <c r="A255" s="11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row>
    <row r="256" spans="1:51">
      <c r="A256" s="11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row>
    <row r="257" spans="1:51">
      <c r="A257" s="11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row>
    <row r="258" spans="1:51">
      <c r="A258" s="11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row>
    <row r="259" spans="1:51">
      <c r="A259" s="11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row>
    <row r="260" spans="1:51">
      <c r="A260" s="11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row>
    <row r="261" spans="1:51">
      <c r="A261" s="11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row>
    <row r="262" spans="1:51">
      <c r="A262" s="11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row>
    <row r="263" spans="1:51">
      <c r="A263" s="11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row>
    <row r="264" spans="1:51">
      <c r="A264" s="11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row>
    <row r="265" spans="1:51">
      <c r="A265" s="11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row>
    <row r="266" spans="1:51">
      <c r="A266" s="11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row>
    <row r="267" spans="1:51">
      <c r="A267" s="11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row>
    <row r="268" spans="1:51">
      <c r="A268" s="11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row>
    <row r="269" spans="1:51">
      <c r="A269" s="11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row>
    <row r="270" spans="1:51">
      <c r="A270" s="11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row>
    <row r="271" spans="1:51">
      <c r="A271" s="11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row>
    <row r="272" spans="1:51">
      <c r="A272" s="11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row>
    <row r="273" spans="1:51">
      <c r="A273" s="11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row>
    <row r="274" spans="1:51">
      <c r="A274" s="11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row>
    <row r="275" spans="1:51">
      <c r="A275" s="11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row>
    <row r="276" spans="1:51">
      <c r="A276" s="11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row>
    <row r="277" spans="1:51">
      <c r="A277" s="11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row>
    <row r="278" spans="1:51">
      <c r="A278" s="11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row>
    <row r="279" spans="1:51">
      <c r="A279" s="11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row>
    <row r="280" spans="1:51">
      <c r="A280" s="11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row>
    <row r="281" spans="1:51">
      <c r="A281" s="11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row>
    <row r="282" spans="1:51">
      <c r="A282" s="11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row>
    <row r="283" spans="1:51">
      <c r="A283" s="11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row>
    <row r="284" spans="1:51">
      <c r="A284" s="11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row>
    <row r="285" spans="1:51">
      <c r="A285" s="11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row>
    <row r="286" spans="1:51">
      <c r="A286" s="11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row>
    <row r="287" spans="1:51">
      <c r="A287" s="11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row>
    <row r="288" spans="1:51">
      <c r="A288" s="11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row>
    <row r="289" spans="1:51">
      <c r="A289" s="11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row>
    <row r="290" spans="1:51">
      <c r="A290" s="11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row>
    <row r="291" spans="1:51">
      <c r="A291" s="11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row>
    <row r="292" spans="1:51">
      <c r="A292" s="11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row>
    <row r="293" spans="1:51">
      <c r="A293" s="11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row>
    <row r="294" spans="1:51">
      <c r="A294" s="11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row>
    <row r="295" spans="1:51">
      <c r="A295" s="11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row>
    <row r="296" spans="1:51">
      <c r="A296" s="11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row>
    <row r="297" spans="1:51">
      <c r="A297" s="11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row>
    <row r="298" spans="1:51">
      <c r="A298" s="11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row>
    <row r="299" spans="1:51">
      <c r="A299" s="11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row>
    <row r="300" spans="1:51">
      <c r="A300" s="11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row>
    <row r="301" spans="1:51">
      <c r="A301" s="11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row>
    <row r="302" spans="1:51">
      <c r="A302" s="11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row>
    <row r="303" spans="1:51">
      <c r="A303" s="11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row>
    <row r="304" spans="1:51">
      <c r="A304" s="11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row>
    <row r="305" spans="1:51">
      <c r="A305" s="11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row>
    <row r="306" spans="1:51">
      <c r="A306" s="11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row>
    <row r="307" spans="1:51">
      <c r="A307" s="11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row>
    <row r="308" spans="1:51">
      <c r="A308" s="11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row>
    <row r="309" spans="1:51">
      <c r="A309" s="11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row>
    <row r="310" spans="1:51">
      <c r="A310" s="11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row>
    <row r="311" spans="1:51">
      <c r="A311" s="11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row>
    <row r="312" spans="1:51">
      <c r="A312" s="11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row>
    <row r="313" spans="1:51">
      <c r="A313" s="11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row>
    <row r="314" spans="1:51">
      <c r="A314" s="11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row>
    <row r="315" spans="1:51">
      <c r="A315" s="11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row>
    <row r="316" spans="1:51">
      <c r="A316" s="11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row>
    <row r="317" spans="1:51">
      <c r="A317" s="11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row>
    <row r="318" spans="1:51">
      <c r="A318" s="11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row>
    <row r="319" spans="1:51">
      <c r="A319" s="11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row>
    <row r="320" spans="1:51">
      <c r="A320" s="11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row>
    <row r="321" spans="1:51">
      <c r="A321" s="11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row>
    <row r="322" spans="1:51">
      <c r="A322" s="11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row>
    <row r="323" spans="1:51">
      <c r="A323" s="11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row>
    <row r="324" spans="1:51">
      <c r="A324" s="11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row>
    <row r="325" spans="1:51">
      <c r="A325" s="11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row>
    <row r="326" spans="1:51">
      <c r="A326" s="11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row>
    <row r="327" spans="1:51">
      <c r="A327" s="11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row>
    <row r="328" spans="1:51">
      <c r="A328" s="11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row>
    <row r="329" spans="1:51">
      <c r="A329" s="11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row>
    <row r="330" spans="1:51">
      <c r="A330" s="11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row>
    <row r="331" spans="1:51">
      <c r="A331" s="11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row>
    <row r="332" spans="1:51">
      <c r="A332" s="11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row>
    <row r="333" spans="1:51">
      <c r="A333" s="11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row>
    <row r="334" spans="1:51">
      <c r="A334" s="11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row>
    <row r="335" spans="1:51">
      <c r="A335" s="11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row>
    <row r="336" spans="1:51">
      <c r="A336" s="11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row>
    <row r="337" spans="1:51">
      <c r="A337" s="11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row>
    <row r="338" spans="1:51">
      <c r="A338" s="11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row>
    <row r="339" spans="1:51">
      <c r="A339" s="11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row>
    <row r="340" spans="1:51">
      <c r="A340" s="11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row>
    <row r="341" spans="1:51">
      <c r="A341" s="11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row>
    <row r="342" spans="1:51">
      <c r="A342" s="11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row>
    <row r="343" spans="1:51">
      <c r="A343" s="11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row>
    <row r="344" spans="1:51">
      <c r="A344" s="11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row>
    <row r="345" spans="1:51">
      <c r="A345" s="11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row>
    <row r="346" spans="1:51">
      <c r="A346" s="11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row>
    <row r="347" spans="1:51">
      <c r="A347" s="11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row>
    <row r="348" spans="1:51">
      <c r="A348" s="11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row>
    <row r="349" spans="1:51">
      <c r="A349" s="11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row>
    <row r="350" spans="1:51">
      <c r="A350" s="11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row>
    <row r="351" spans="1:51">
      <c r="A351" s="11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row>
    <row r="352" spans="1:51">
      <c r="A352" s="11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row>
    <row r="353" spans="1:51">
      <c r="A353" s="11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row>
    <row r="354" spans="1:51">
      <c r="A354" s="11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row>
    <row r="355" spans="1:51">
      <c r="A355" s="11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row>
    <row r="356" spans="1:51">
      <c r="A356" s="11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row>
    <row r="357" spans="1:51">
      <c r="A357" s="11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row>
    <row r="358" spans="1:51">
      <c r="A358" s="11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row>
    <row r="359" spans="1:51">
      <c r="A359" s="11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row>
    <row r="360" spans="1:51">
      <c r="A360" s="11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row>
    <row r="361" spans="1:51">
      <c r="A361" s="11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row>
    <row r="362" spans="1:51">
      <c r="A362" s="11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row>
    <row r="363" spans="1:51">
      <c r="A363" s="11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row>
    <row r="364" spans="1:51">
      <c r="A364" s="11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row>
    <row r="365" spans="1:51">
      <c r="A365" s="11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row>
    <row r="366" spans="1:51">
      <c r="A366" s="11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row>
    <row r="367" spans="1:51">
      <c r="A367" s="11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row>
    <row r="368" spans="1:51">
      <c r="A368" s="11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row>
    <row r="369" spans="1:51">
      <c r="A369" s="11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row>
    <row r="370" spans="1:51">
      <c r="A370" s="11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row>
    <row r="371" spans="1:51">
      <c r="A371" s="11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row>
    <row r="372" spans="1:51">
      <c r="A372" s="11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row>
    <row r="373" spans="1:51">
      <c r="A373" s="11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row>
    <row r="374" spans="1:51">
      <c r="A374" s="11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row>
    <row r="375" spans="1:51">
      <c r="A375" s="11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row>
    <row r="376" spans="1:51">
      <c r="A376" s="11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row>
    <row r="377" spans="1:51">
      <c r="A377" s="11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row>
    <row r="378" spans="1:51">
      <c r="A378" s="11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row>
    <row r="379" spans="1:51">
      <c r="A379" s="11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row>
    <row r="380" spans="1:51">
      <c r="A380" s="11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row>
    <row r="381" spans="1:51">
      <c r="A381" s="11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row>
    <row r="382" spans="1:51">
      <c r="A382" s="11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row>
    <row r="383" spans="1:51">
      <c r="A383" s="11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row>
    <row r="384" spans="1:51">
      <c r="A384" s="11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row>
    <row r="385" spans="1:51">
      <c r="A385" s="11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row>
    <row r="386" spans="1:51">
      <c r="A386" s="11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row>
    <row r="387" spans="1:51">
      <c r="A387" s="11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row>
    <row r="388" spans="1:51">
      <c r="A388" s="11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row>
    <row r="389" spans="1:51">
      <c r="A389" s="11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row>
    <row r="390" spans="1:51">
      <c r="A390" s="11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row>
    <row r="391" spans="1:51">
      <c r="A391" s="11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row>
    <row r="392" spans="1:51">
      <c r="A392" s="11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row>
    <row r="393" spans="1:51">
      <c r="A393" s="11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row>
    <row r="394" spans="1:51">
      <c r="A394" s="11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row>
    <row r="395" spans="1:51">
      <c r="A395" s="11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row>
    <row r="396" spans="1:51">
      <c r="A396" s="11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row>
    <row r="397" spans="1:51">
      <c r="A397" s="11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row>
    <row r="398" spans="1:51">
      <c r="A398" s="11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row>
    <row r="399" spans="1:51">
      <c r="A399" s="11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row>
    <row r="400" spans="1:51">
      <c r="A400" s="11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row>
    <row r="401" spans="1:51">
      <c r="A401" s="11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row>
    <row r="402" spans="1:51">
      <c r="A402" s="11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row>
    <row r="403" spans="1:51">
      <c r="A403" s="11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row>
    <row r="404" spans="1:51">
      <c r="A404" s="11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row>
    <row r="405" spans="1:51">
      <c r="A405" s="11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row>
    <row r="406" spans="1:51">
      <c r="A406" s="11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row>
    <row r="407" spans="1:51">
      <c r="A407" s="11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row>
    <row r="408" spans="1:51">
      <c r="A408" s="11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row>
    <row r="409" spans="1:51">
      <c r="A409" s="11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row>
    <row r="410" spans="1:51">
      <c r="A410" s="11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row>
    <row r="411" spans="1:51">
      <c r="A411" s="11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row>
    <row r="412" spans="1:51">
      <c r="A412" s="11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row>
    <row r="413" spans="1:51">
      <c r="A413" s="11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row>
    <row r="414" spans="1:51">
      <c r="A414" s="11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row>
    <row r="415" spans="1:51">
      <c r="A415" s="11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row>
    <row r="416" spans="1:51">
      <c r="A416" s="11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row>
    <row r="417" spans="1:51">
      <c r="A417" s="11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row>
    <row r="418" spans="1:51">
      <c r="A418" s="11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row>
    <row r="419" spans="1:51">
      <c r="A419" s="11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row>
    <row r="420" spans="1:51">
      <c r="A420" s="11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row>
    <row r="421" spans="1:51">
      <c r="A421" s="11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row>
    <row r="422" spans="1:51">
      <c r="A422" s="11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row>
  </sheetData>
  <mergeCells count="74">
    <mergeCell ref="B87:N87"/>
    <mergeCell ref="AN9:AN10"/>
    <mergeCell ref="AO9:AO10"/>
    <mergeCell ref="AP9:AP10"/>
    <mergeCell ref="AQ9:AQ10"/>
    <mergeCell ref="T9:T10"/>
    <mergeCell ref="G9:G10"/>
    <mergeCell ref="H9:K9"/>
    <mergeCell ref="M9:M10"/>
    <mergeCell ref="N9:N10"/>
    <mergeCell ref="O9:O10"/>
    <mergeCell ref="P9:P10"/>
    <mergeCell ref="V8:V10"/>
    <mergeCell ref="W8:Z8"/>
    <mergeCell ref="AA8:AA10"/>
    <mergeCell ref="AX9:AY9"/>
    <mergeCell ref="AS9:AS10"/>
    <mergeCell ref="AL9:AL10"/>
    <mergeCell ref="AM9:AM10"/>
    <mergeCell ref="AU8:AU10"/>
    <mergeCell ref="AV8:AY8"/>
    <mergeCell ref="AR9:AR10"/>
    <mergeCell ref="AL8:AO8"/>
    <mergeCell ref="AV9:AW9"/>
    <mergeCell ref="AF7:AJ7"/>
    <mergeCell ref="AK7:AT7"/>
    <mergeCell ref="AP8:AT8"/>
    <mergeCell ref="AB9:AB10"/>
    <mergeCell ref="AC9:AC10"/>
    <mergeCell ref="AD9:AD10"/>
    <mergeCell ref="AE9:AE10"/>
    <mergeCell ref="AT9:AT10"/>
    <mergeCell ref="AF8:AF10"/>
    <mergeCell ref="AG8:AJ8"/>
    <mergeCell ref="AJ9:AJ10"/>
    <mergeCell ref="AK8:AK10"/>
    <mergeCell ref="AB8:AE8"/>
    <mergeCell ref="AG9:AG10"/>
    <mergeCell ref="AH9:AH10"/>
    <mergeCell ref="AI9:AI10"/>
    <mergeCell ref="L7:P7"/>
    <mergeCell ref="Q7:U7"/>
    <mergeCell ref="V7:Z7"/>
    <mergeCell ref="AA7:AE7"/>
    <mergeCell ref="Z9:Z10"/>
    <mergeCell ref="U9:U10"/>
    <mergeCell ref="W9:W10"/>
    <mergeCell ref="X9:X10"/>
    <mergeCell ref="Y9:Y10"/>
    <mergeCell ref="R8:U8"/>
    <mergeCell ref="R9:R10"/>
    <mergeCell ref="S9:S10"/>
    <mergeCell ref="A5:AZ5"/>
    <mergeCell ref="A6:A10"/>
    <mergeCell ref="B6:B10"/>
    <mergeCell ref="C6:C10"/>
    <mergeCell ref="D6:D10"/>
    <mergeCell ref="E6:E10"/>
    <mergeCell ref="F6:K7"/>
    <mergeCell ref="L6:AE6"/>
    <mergeCell ref="AF6:AY6"/>
    <mergeCell ref="AZ6:AZ10"/>
    <mergeCell ref="AU7:AY7"/>
    <mergeCell ref="F8:F10"/>
    <mergeCell ref="G8:K8"/>
    <mergeCell ref="L8:L10"/>
    <mergeCell ref="M8:P8"/>
    <mergeCell ref="Q8:Q10"/>
    <mergeCell ref="A4:AZ4"/>
    <mergeCell ref="A1:L1"/>
    <mergeCell ref="AV1:AX1"/>
    <mergeCell ref="A2:L2"/>
    <mergeCell ref="AV2:AX2"/>
    <mergeCell ref="A3:AZ3"/>
  </mergeCells>
  <printOptions horizontalCentered="1"/>
  <pageMargins left="0.23622047244094491" right="0.23622047244094491" top="0.74803149606299213" bottom="0.74803149606299213" header="0.31496062992125984" footer="0.31496062992125984"/>
  <pageSetup paperSize="8" scale="46" fitToWidth="0" fitToHeight="0" pageOrder="overThenDown" orientation="landscape" useFirstPageNumber="1" r:id="rId1"/>
  <headerFooter differentFirst="1">
    <oddFooter>&amp;R&amp;14&amp;P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85" zoomScaleNormal="85" zoomScaleSheetLayoutView="90" workbookViewId="0">
      <selection activeCell="M44" sqref="M44"/>
    </sheetView>
  </sheetViews>
  <sheetFormatPr defaultColWidth="8.25" defaultRowHeight="18.75"/>
  <cols>
    <col min="1" max="1" width="5.75" style="9" customWidth="1"/>
    <col min="2" max="2" width="33" style="15" customWidth="1"/>
    <col min="3" max="3" width="8.25" style="15" customWidth="1"/>
    <col min="4" max="24" width="8.125" style="15" customWidth="1"/>
    <col min="25" max="25" width="8.25" style="15" customWidth="1"/>
    <col min="26" max="30" width="8.75" style="15" customWidth="1"/>
    <col min="31" max="31" width="8" style="15" customWidth="1"/>
    <col min="32" max="253" width="9.125" style="15" customWidth="1"/>
    <col min="254" max="254" width="5.75" style="15" customWidth="1"/>
    <col min="255" max="255" width="45.125" style="15" customWidth="1"/>
    <col min="256" max="16384" width="8.25" style="15"/>
  </cols>
  <sheetData>
    <row r="1" spans="1:31" s="2" customFormat="1" ht="27.75" customHeight="1">
      <c r="A1" s="839" t="s">
        <v>438</v>
      </c>
      <c r="B1" s="839"/>
      <c r="C1" s="839"/>
      <c r="D1" s="839"/>
      <c r="E1" s="839"/>
      <c r="F1" s="839"/>
      <c r="G1" s="839"/>
      <c r="H1" s="839"/>
      <c r="I1" s="839"/>
      <c r="J1" s="839"/>
      <c r="K1" s="839"/>
      <c r="L1" s="839"/>
      <c r="M1" s="1"/>
      <c r="N1" s="1"/>
      <c r="O1" s="1"/>
      <c r="P1" s="1"/>
      <c r="Q1" s="1"/>
      <c r="R1" s="1"/>
      <c r="S1" s="1"/>
      <c r="T1" s="865" t="s">
        <v>0</v>
      </c>
      <c r="U1" s="865"/>
      <c r="V1" s="865"/>
      <c r="W1" s="865"/>
      <c r="X1" s="865"/>
      <c r="Y1" s="865"/>
      <c r="Z1" s="865"/>
      <c r="AA1" s="865"/>
      <c r="AB1" s="865"/>
      <c r="AC1" s="865"/>
      <c r="AD1" s="865"/>
      <c r="AE1" s="865"/>
    </row>
    <row r="2" spans="1:31" s="2" customFormat="1" ht="27.75" customHeight="1">
      <c r="A2" s="866" t="s">
        <v>447</v>
      </c>
      <c r="B2" s="866"/>
      <c r="C2" s="866"/>
      <c r="D2" s="866"/>
      <c r="E2" s="866"/>
      <c r="F2" s="866"/>
      <c r="G2" s="866"/>
      <c r="H2" s="866"/>
      <c r="I2" s="866"/>
      <c r="J2" s="866"/>
      <c r="K2" s="866"/>
      <c r="L2" s="866"/>
      <c r="M2" s="5"/>
      <c r="N2" s="5"/>
      <c r="O2" s="5"/>
      <c r="P2" s="5"/>
      <c r="Q2" s="5"/>
      <c r="R2" s="5"/>
      <c r="S2" s="5"/>
      <c r="T2" s="867" t="s">
        <v>2</v>
      </c>
      <c r="U2" s="867"/>
      <c r="V2" s="867"/>
      <c r="W2" s="867"/>
      <c r="X2" s="867"/>
      <c r="Y2" s="867"/>
      <c r="Z2" s="867"/>
      <c r="AA2" s="867"/>
      <c r="AB2" s="867"/>
      <c r="AC2" s="867"/>
      <c r="AD2" s="867"/>
      <c r="AE2" s="867"/>
    </row>
    <row r="3" spans="1:31" s="2" customFormat="1" ht="27.75" customHeight="1">
      <c r="A3" s="974" t="s">
        <v>3</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row>
    <row r="4" spans="1:31" s="8" customFormat="1" ht="33" customHeight="1">
      <c r="A4" s="973" t="s">
        <v>435</v>
      </c>
      <c r="B4" s="973"/>
      <c r="C4" s="973"/>
      <c r="D4" s="973"/>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row>
    <row r="5" spans="1:31" s="8" customFormat="1" ht="33" customHeight="1">
      <c r="A5" s="975" t="s">
        <v>434</v>
      </c>
      <c r="B5" s="975"/>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1:31" s="2" customFormat="1" ht="27.4" customHeight="1">
      <c r="A6" s="976" t="s">
        <v>4</v>
      </c>
      <c r="B6" s="976"/>
      <c r="C6" s="976"/>
      <c r="D6" s="976"/>
      <c r="E6" s="976"/>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c r="AE6" s="976"/>
    </row>
    <row r="7" spans="1:31" s="2" customFormat="1" ht="27.4" customHeight="1">
      <c r="A7" s="863" t="s">
        <v>5</v>
      </c>
      <c r="B7" s="863" t="s">
        <v>6</v>
      </c>
      <c r="C7" s="964" t="s">
        <v>10</v>
      </c>
      <c r="D7" s="966" t="s">
        <v>422</v>
      </c>
      <c r="E7" s="967"/>
      <c r="F7" s="962"/>
      <c r="G7" s="970" t="s">
        <v>13</v>
      </c>
      <c r="H7" s="970"/>
      <c r="I7" s="970"/>
      <c r="J7" s="970"/>
      <c r="K7" s="970"/>
      <c r="L7" s="970"/>
      <c r="M7" s="970"/>
      <c r="N7" s="970"/>
      <c r="O7" s="970"/>
      <c r="P7" s="971" t="s">
        <v>374</v>
      </c>
      <c r="Q7" s="972"/>
      <c r="R7" s="972"/>
      <c r="S7" s="972"/>
      <c r="T7" s="972"/>
      <c r="U7" s="972"/>
      <c r="V7" s="972"/>
      <c r="W7" s="972"/>
      <c r="X7" s="972"/>
      <c r="Y7" s="972"/>
      <c r="Z7" s="972"/>
      <c r="AA7" s="972"/>
      <c r="AB7" s="972"/>
      <c r="AC7" s="972"/>
      <c r="AD7" s="972"/>
      <c r="AE7" s="961" t="s">
        <v>9</v>
      </c>
    </row>
    <row r="8" spans="1:31" s="9" customFormat="1" ht="26.45" customHeight="1">
      <c r="A8" s="863"/>
      <c r="B8" s="863"/>
      <c r="C8" s="977"/>
      <c r="D8" s="978"/>
      <c r="E8" s="979"/>
      <c r="F8" s="980"/>
      <c r="G8" s="961" t="s">
        <v>400</v>
      </c>
      <c r="H8" s="961"/>
      <c r="I8" s="961"/>
      <c r="J8" s="961" t="s">
        <v>401</v>
      </c>
      <c r="K8" s="961"/>
      <c r="L8" s="961"/>
      <c r="M8" s="961" t="s">
        <v>402</v>
      </c>
      <c r="N8" s="961"/>
      <c r="O8" s="961"/>
      <c r="P8" s="961" t="s">
        <v>12</v>
      </c>
      <c r="Q8" s="961"/>
      <c r="R8" s="961"/>
      <c r="S8" s="970" t="s">
        <v>13</v>
      </c>
      <c r="T8" s="970"/>
      <c r="U8" s="970"/>
      <c r="V8" s="970"/>
      <c r="W8" s="970"/>
      <c r="X8" s="970"/>
      <c r="Y8" s="970"/>
      <c r="Z8" s="970"/>
      <c r="AA8" s="970"/>
      <c r="AB8" s="970"/>
      <c r="AC8" s="970"/>
      <c r="AD8" s="970"/>
      <c r="AE8" s="961"/>
    </row>
    <row r="9" spans="1:31" s="9" customFormat="1" ht="28.9" customHeight="1">
      <c r="A9" s="863"/>
      <c r="B9" s="863"/>
      <c r="C9" s="977"/>
      <c r="D9" s="968"/>
      <c r="E9" s="969"/>
      <c r="F9" s="963"/>
      <c r="G9" s="961"/>
      <c r="H9" s="961"/>
      <c r="I9" s="961"/>
      <c r="J9" s="961"/>
      <c r="K9" s="961"/>
      <c r="L9" s="961"/>
      <c r="M9" s="961"/>
      <c r="N9" s="961"/>
      <c r="O9" s="961"/>
      <c r="P9" s="961"/>
      <c r="Q9" s="961"/>
      <c r="R9" s="961"/>
      <c r="S9" s="966" t="s">
        <v>400</v>
      </c>
      <c r="T9" s="967"/>
      <c r="U9" s="962"/>
      <c r="V9" s="966" t="s">
        <v>401</v>
      </c>
      <c r="W9" s="967"/>
      <c r="X9" s="962"/>
      <c r="Y9" s="961" t="s">
        <v>402</v>
      </c>
      <c r="Z9" s="961"/>
      <c r="AA9" s="961"/>
      <c r="AB9" s="961"/>
      <c r="AC9" s="961"/>
      <c r="AD9" s="961"/>
      <c r="AE9" s="961"/>
    </row>
    <row r="10" spans="1:31" s="9" customFormat="1" ht="52.15" customHeight="1">
      <c r="A10" s="863"/>
      <c r="B10" s="863"/>
      <c r="C10" s="977"/>
      <c r="D10" s="964" t="s">
        <v>12</v>
      </c>
      <c r="E10" s="964" t="s">
        <v>15</v>
      </c>
      <c r="F10" s="962" t="s">
        <v>16</v>
      </c>
      <c r="G10" s="964" t="s">
        <v>12</v>
      </c>
      <c r="H10" s="964" t="s">
        <v>15</v>
      </c>
      <c r="I10" s="962" t="s">
        <v>16</v>
      </c>
      <c r="J10" s="964" t="s">
        <v>12</v>
      </c>
      <c r="K10" s="964" t="s">
        <v>15</v>
      </c>
      <c r="L10" s="962" t="s">
        <v>16</v>
      </c>
      <c r="M10" s="964" t="s">
        <v>12</v>
      </c>
      <c r="N10" s="964" t="s">
        <v>15</v>
      </c>
      <c r="O10" s="962" t="s">
        <v>16</v>
      </c>
      <c r="P10" s="961"/>
      <c r="Q10" s="961"/>
      <c r="R10" s="961"/>
      <c r="S10" s="968"/>
      <c r="T10" s="969"/>
      <c r="U10" s="963"/>
      <c r="V10" s="968"/>
      <c r="W10" s="969"/>
      <c r="X10" s="963"/>
      <c r="Y10" s="961" t="s">
        <v>403</v>
      </c>
      <c r="Z10" s="961"/>
      <c r="AA10" s="961"/>
      <c r="AB10" s="961" t="s">
        <v>404</v>
      </c>
      <c r="AC10" s="961"/>
      <c r="AD10" s="961"/>
      <c r="AE10" s="961"/>
    </row>
    <row r="11" spans="1:31" s="9" customFormat="1" ht="45" customHeight="1">
      <c r="A11" s="863"/>
      <c r="B11" s="863"/>
      <c r="C11" s="965"/>
      <c r="D11" s="965"/>
      <c r="E11" s="965"/>
      <c r="F11" s="963"/>
      <c r="G11" s="965"/>
      <c r="H11" s="965"/>
      <c r="I11" s="963"/>
      <c r="J11" s="965"/>
      <c r="K11" s="965"/>
      <c r="L11" s="963"/>
      <c r="M11" s="965"/>
      <c r="N11" s="965"/>
      <c r="O11" s="963"/>
      <c r="P11" s="217" t="s">
        <v>12</v>
      </c>
      <c r="Q11" s="217" t="s">
        <v>15</v>
      </c>
      <c r="R11" s="217" t="s">
        <v>16</v>
      </c>
      <c r="S11" s="217" t="s">
        <v>12</v>
      </c>
      <c r="T11" s="217" t="s">
        <v>15</v>
      </c>
      <c r="U11" s="217" t="s">
        <v>16</v>
      </c>
      <c r="V11" s="217" t="s">
        <v>12</v>
      </c>
      <c r="W11" s="217" t="s">
        <v>15</v>
      </c>
      <c r="X11" s="217" t="s">
        <v>16</v>
      </c>
      <c r="Y11" s="217" t="s">
        <v>12</v>
      </c>
      <c r="Z11" s="217" t="s">
        <v>15</v>
      </c>
      <c r="AA11" s="217" t="s">
        <v>16</v>
      </c>
      <c r="AB11" s="217" t="s">
        <v>12</v>
      </c>
      <c r="AC11" s="217" t="s">
        <v>15</v>
      </c>
      <c r="AD11" s="217" t="s">
        <v>16</v>
      </c>
      <c r="AE11" s="961"/>
    </row>
    <row r="12" spans="1:31" s="12" customFormat="1" ht="24.75" customHeight="1">
      <c r="A12" s="11">
        <v>1</v>
      </c>
      <c r="B12" s="11">
        <v>2</v>
      </c>
      <c r="C12" s="11">
        <v>3</v>
      </c>
      <c r="D12" s="11">
        <v>4</v>
      </c>
      <c r="E12" s="11">
        <v>5</v>
      </c>
      <c r="F12" s="11">
        <v>6</v>
      </c>
      <c r="G12" s="11">
        <v>7</v>
      </c>
      <c r="H12" s="11">
        <v>8</v>
      </c>
      <c r="I12" s="11">
        <v>9</v>
      </c>
      <c r="J12" s="11">
        <v>10</v>
      </c>
      <c r="K12" s="11">
        <v>11</v>
      </c>
      <c r="L12" s="11">
        <v>12</v>
      </c>
      <c r="M12" s="11">
        <v>13</v>
      </c>
      <c r="N12" s="11">
        <v>14</v>
      </c>
      <c r="O12" s="11">
        <v>15</v>
      </c>
      <c r="P12" s="11">
        <v>16</v>
      </c>
      <c r="Q12" s="11">
        <v>17</v>
      </c>
      <c r="R12" s="11">
        <v>18</v>
      </c>
      <c r="S12" s="11">
        <v>19</v>
      </c>
      <c r="T12" s="11">
        <v>20</v>
      </c>
      <c r="U12" s="11">
        <v>21</v>
      </c>
      <c r="V12" s="11">
        <v>22</v>
      </c>
      <c r="W12" s="11">
        <v>23</v>
      </c>
      <c r="X12" s="11">
        <v>24</v>
      </c>
      <c r="Y12" s="11">
        <v>25</v>
      </c>
      <c r="Z12" s="11">
        <v>26</v>
      </c>
      <c r="AA12" s="11">
        <v>27</v>
      </c>
      <c r="AB12" s="11">
        <v>28</v>
      </c>
      <c r="AC12" s="11">
        <v>29</v>
      </c>
      <c r="AD12" s="11">
        <v>30</v>
      </c>
      <c r="AE12" s="11">
        <v>31</v>
      </c>
    </row>
    <row r="13" spans="1:31" ht="30.4" customHeight="1">
      <c r="A13" s="11"/>
      <c r="B13" s="13" t="s">
        <v>17</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4"/>
    </row>
    <row r="14" spans="1:31" s="18" customFormat="1" ht="39.75" customHeight="1">
      <c r="A14" s="218" t="s">
        <v>95</v>
      </c>
      <c r="B14" s="219" t="s">
        <v>268</v>
      </c>
      <c r="C14" s="16"/>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7"/>
    </row>
    <row r="15" spans="1:31" s="18" customFormat="1" ht="39.75" customHeight="1">
      <c r="A15" s="218">
        <v>1</v>
      </c>
      <c r="B15" s="220" t="s">
        <v>269</v>
      </c>
      <c r="C15" s="19"/>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7"/>
    </row>
    <row r="16" spans="1:31" s="226" customFormat="1" ht="28.5" customHeight="1">
      <c r="A16" s="269"/>
      <c r="B16" s="270" t="s">
        <v>13</v>
      </c>
      <c r="C16" s="19"/>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25"/>
    </row>
    <row r="17" spans="1:31" s="18" customFormat="1" ht="39.75" customHeight="1">
      <c r="A17" s="221" t="s">
        <v>96</v>
      </c>
      <c r="B17" s="222" t="s">
        <v>273</v>
      </c>
      <c r="C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17"/>
    </row>
    <row r="18" spans="1:31" s="18" customFormat="1" ht="31.5" customHeight="1">
      <c r="A18" s="221" t="s">
        <v>101</v>
      </c>
      <c r="B18" s="222" t="s">
        <v>276</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17"/>
    </row>
    <row r="19" spans="1:31" s="18" customFormat="1" ht="31.5" customHeight="1">
      <c r="A19" s="221"/>
      <c r="B19" s="22" t="s">
        <v>21</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17"/>
    </row>
    <row r="20" spans="1:31" s="18" customFormat="1" ht="31.5" customHeight="1">
      <c r="A20" s="221"/>
      <c r="B20" s="23" t="s">
        <v>412</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17"/>
    </row>
    <row r="21" spans="1:31" s="18" customFormat="1" ht="37.5" customHeight="1">
      <c r="A21" s="221"/>
      <c r="B21" s="23" t="s">
        <v>415</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17"/>
    </row>
    <row r="22" spans="1:31" s="18" customFormat="1" ht="43.15" customHeight="1">
      <c r="A22" s="221" t="s">
        <v>103</v>
      </c>
      <c r="B22" s="222" t="s">
        <v>384</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17"/>
    </row>
    <row r="23" spans="1:31" s="18" customFormat="1" ht="33.75" customHeight="1">
      <c r="A23" s="221" t="s">
        <v>104</v>
      </c>
      <c r="B23" s="222" t="s">
        <v>385</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17"/>
    </row>
    <row r="24" spans="1:31" s="18" customFormat="1" ht="30" customHeight="1">
      <c r="A24" s="218">
        <v>2</v>
      </c>
      <c r="B24" s="223" t="s">
        <v>25</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17"/>
    </row>
    <row r="25" spans="1:31" s="226" customFormat="1" ht="39.75" customHeight="1">
      <c r="A25" s="224" t="s">
        <v>96</v>
      </c>
      <c r="B25" s="210" t="s">
        <v>277</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5"/>
    </row>
    <row r="26" spans="1:31" s="24" customFormat="1" ht="28.5" customHeight="1">
      <c r="A26" s="224" t="s">
        <v>101</v>
      </c>
      <c r="B26" s="210" t="s">
        <v>280</v>
      </c>
      <c r="C26" s="17"/>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row>
    <row r="27" spans="1:31" ht="26.25" customHeight="1">
      <c r="A27" s="218" t="s">
        <v>113</v>
      </c>
      <c r="B27" s="223" t="s">
        <v>331</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ht="26.25" customHeight="1">
      <c r="A28" s="218"/>
      <c r="B28" s="223" t="s">
        <v>332</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30" spans="1:31">
      <c r="B30" s="262" t="s">
        <v>135</v>
      </c>
    </row>
    <row r="31" spans="1:31">
      <c r="B31" s="263" t="s">
        <v>368</v>
      </c>
    </row>
    <row r="32" spans="1:31">
      <c r="B32" s="264" t="s">
        <v>369</v>
      </c>
    </row>
  </sheetData>
  <mergeCells count="37">
    <mergeCell ref="P7:AD7"/>
    <mergeCell ref="A4:AE4"/>
    <mergeCell ref="A1:L1"/>
    <mergeCell ref="T1:AE1"/>
    <mergeCell ref="A2:L2"/>
    <mergeCell ref="T2:AE2"/>
    <mergeCell ref="A3:AE3"/>
    <mergeCell ref="A5:AE5"/>
    <mergeCell ref="A6:AE6"/>
    <mergeCell ref="A7:A11"/>
    <mergeCell ref="G7:O7"/>
    <mergeCell ref="B7:B11"/>
    <mergeCell ref="C7:C11"/>
    <mergeCell ref="D7:F9"/>
    <mergeCell ref="F10:F11"/>
    <mergeCell ref="D10:D11"/>
    <mergeCell ref="E10:E11"/>
    <mergeCell ref="Y10:AA10"/>
    <mergeCell ref="H10:H11"/>
    <mergeCell ref="J10:J11"/>
    <mergeCell ref="K10:K11"/>
    <mergeCell ref="AE7:AE11"/>
    <mergeCell ref="G8:I9"/>
    <mergeCell ref="I10:I11"/>
    <mergeCell ref="J8:L9"/>
    <mergeCell ref="M8:O9"/>
    <mergeCell ref="G10:G11"/>
    <mergeCell ref="AB10:AD10"/>
    <mergeCell ref="V9:X10"/>
    <mergeCell ref="Y9:AD9"/>
    <mergeCell ref="P8:R10"/>
    <mergeCell ref="S8:AD8"/>
    <mergeCell ref="L10:L11"/>
    <mergeCell ref="S9:U10"/>
    <mergeCell ref="M10:M11"/>
    <mergeCell ref="N10:N11"/>
    <mergeCell ref="O10:O11"/>
  </mergeCells>
  <printOptions horizontalCentered="1"/>
  <pageMargins left="0.23622047244094491" right="0.23622047244094491" top="0.74803149606299213" bottom="0.74803149606299213" header="0.31496062992125984" footer="0.31496062992125984"/>
  <pageSetup paperSize="9" scale="50" fitToWidth="0" fitToHeight="0" pageOrder="overThenDown" orientation="landscape" r:id="rId1"/>
  <headerFooter>
    <oddFooter>&amp;R&amp;14&amp;P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4"/>
  <sheetViews>
    <sheetView zoomScale="98" zoomScaleNormal="80" zoomScaleSheetLayoutView="70" workbookViewId="0">
      <selection activeCell="A59" sqref="A59:IV59"/>
    </sheetView>
  </sheetViews>
  <sheetFormatPr defaultColWidth="9.125" defaultRowHeight="18.75"/>
  <cols>
    <col min="1" max="1" width="6.25" style="81" customWidth="1"/>
    <col min="2" max="2" width="38.625" style="82" customWidth="1"/>
    <col min="3" max="3" width="12.625" style="82" customWidth="1"/>
    <col min="4" max="4" width="16.375" style="83" customWidth="1"/>
    <col min="5" max="5" width="14.375" style="84" customWidth="1"/>
    <col min="6" max="6" width="11" style="84" customWidth="1"/>
    <col min="7" max="11" width="14" style="84" customWidth="1"/>
    <col min="12" max="12" width="13.75" style="84" customWidth="1"/>
    <col min="13" max="13" width="9.375" style="84" hidden="1" customWidth="1"/>
    <col min="14" max="14" width="10.375" style="84" hidden="1" customWidth="1"/>
    <col min="15" max="15" width="9.75" style="84" hidden="1" customWidth="1"/>
    <col min="16" max="16384" width="9.125" style="61"/>
  </cols>
  <sheetData>
    <row r="1" spans="1:15" s="42" customFormat="1" ht="32.25" customHeight="1">
      <c r="A1" s="839" t="s">
        <v>408</v>
      </c>
      <c r="B1" s="839"/>
      <c r="C1" s="839"/>
      <c r="D1" s="839"/>
      <c r="E1" s="126"/>
      <c r="F1" s="126"/>
      <c r="G1" s="126"/>
      <c r="H1" s="126"/>
      <c r="I1" s="128"/>
      <c r="J1" s="145"/>
      <c r="K1" s="145"/>
      <c r="L1" s="87"/>
      <c r="M1" s="43"/>
      <c r="N1" s="43"/>
      <c r="O1" s="43"/>
    </row>
    <row r="2" spans="1:15" s="42" customFormat="1" ht="44.25" customHeight="1">
      <c r="A2" s="930" t="s">
        <v>447</v>
      </c>
      <c r="B2" s="930"/>
      <c r="C2" s="930"/>
      <c r="D2" s="930"/>
      <c r="E2" s="143"/>
      <c r="F2" s="143"/>
      <c r="G2" s="143"/>
      <c r="H2" s="143"/>
      <c r="I2" s="128"/>
      <c r="J2" s="146"/>
      <c r="K2" s="146"/>
      <c r="L2" s="143"/>
      <c r="M2" s="43"/>
      <c r="N2" s="43"/>
      <c r="O2" s="43"/>
    </row>
    <row r="3" spans="1:15" s="42" customFormat="1" ht="32.25" customHeight="1">
      <c r="A3" s="926" t="s">
        <v>3</v>
      </c>
      <c r="B3" s="926"/>
      <c r="C3" s="926"/>
      <c r="D3" s="926"/>
      <c r="E3" s="926"/>
      <c r="F3" s="926"/>
      <c r="G3" s="926"/>
      <c r="H3" s="926"/>
      <c r="I3" s="926"/>
      <c r="J3" s="926"/>
      <c r="K3" s="926"/>
      <c r="L3" s="926"/>
      <c r="M3" s="43"/>
      <c r="N3" s="43"/>
      <c r="O3" s="43"/>
    </row>
    <row r="4" spans="1:15" s="45" customFormat="1" ht="42.75" customHeight="1">
      <c r="A4" s="839" t="s">
        <v>417</v>
      </c>
      <c r="B4" s="839"/>
      <c r="C4" s="839"/>
      <c r="D4" s="839"/>
      <c r="E4" s="839"/>
      <c r="F4" s="839"/>
      <c r="G4" s="839"/>
      <c r="H4" s="839"/>
      <c r="I4" s="839"/>
      <c r="J4" s="839"/>
      <c r="K4" s="839"/>
      <c r="L4" s="839"/>
      <c r="M4" s="44"/>
      <c r="N4" s="44"/>
      <c r="O4" s="44"/>
    </row>
    <row r="5" spans="1:15" s="45" customFormat="1" ht="32.25" customHeight="1">
      <c r="A5" s="981" t="s">
        <v>373</v>
      </c>
      <c r="B5" s="981"/>
      <c r="C5" s="981"/>
      <c r="D5" s="981"/>
      <c r="E5" s="981"/>
      <c r="F5" s="981"/>
      <c r="G5" s="981"/>
      <c r="H5" s="981"/>
      <c r="I5" s="981"/>
      <c r="J5" s="981"/>
      <c r="K5" s="981"/>
      <c r="L5" s="981"/>
      <c r="M5" s="44"/>
      <c r="N5" s="44"/>
      <c r="O5" s="44"/>
    </row>
    <row r="6" spans="1:15" s="47" customFormat="1" ht="35.65" customHeight="1">
      <c r="A6" s="927" t="s">
        <v>4</v>
      </c>
      <c r="B6" s="927"/>
      <c r="C6" s="927"/>
      <c r="D6" s="927"/>
      <c r="E6" s="927"/>
      <c r="F6" s="927"/>
      <c r="G6" s="927"/>
      <c r="H6" s="927"/>
      <c r="I6" s="927"/>
      <c r="J6" s="927"/>
      <c r="K6" s="927"/>
      <c r="L6" s="927"/>
      <c r="M6" s="46"/>
      <c r="N6" s="46"/>
      <c r="O6" s="46"/>
    </row>
    <row r="7" spans="1:15" s="47" customFormat="1" ht="36.75" customHeight="1">
      <c r="A7" s="918" t="s">
        <v>5</v>
      </c>
      <c r="B7" s="918" t="s">
        <v>86</v>
      </c>
      <c r="C7" s="919" t="s">
        <v>341</v>
      </c>
      <c r="D7" s="916" t="s">
        <v>118</v>
      </c>
      <c r="E7" s="916"/>
      <c r="F7" s="916"/>
      <c r="G7" s="917" t="s">
        <v>356</v>
      </c>
      <c r="H7" s="917"/>
      <c r="I7" s="917"/>
      <c r="J7" s="917"/>
      <c r="K7" s="917"/>
      <c r="L7" s="918" t="s">
        <v>9</v>
      </c>
      <c r="M7" s="48"/>
      <c r="N7" s="48"/>
      <c r="O7" s="48"/>
    </row>
    <row r="8" spans="1:15" s="49" customFormat="1" ht="49.5" customHeight="1">
      <c r="A8" s="918"/>
      <c r="B8" s="918"/>
      <c r="C8" s="920"/>
      <c r="D8" s="916"/>
      <c r="E8" s="916"/>
      <c r="F8" s="916"/>
      <c r="G8" s="916" t="s">
        <v>353</v>
      </c>
      <c r="H8" s="916"/>
      <c r="I8" s="916" t="s">
        <v>354</v>
      </c>
      <c r="J8" s="916" t="s">
        <v>355</v>
      </c>
      <c r="K8" s="916"/>
      <c r="L8" s="918"/>
    </row>
    <row r="9" spans="1:15" s="49" customFormat="1" ht="36.75" customHeight="1">
      <c r="A9" s="918"/>
      <c r="B9" s="918"/>
      <c r="C9" s="920"/>
      <c r="D9" s="916" t="s">
        <v>91</v>
      </c>
      <c r="E9" s="916" t="s">
        <v>92</v>
      </c>
      <c r="F9" s="916"/>
      <c r="G9" s="916" t="s">
        <v>93</v>
      </c>
      <c r="H9" s="916" t="s">
        <v>327</v>
      </c>
      <c r="I9" s="916"/>
      <c r="J9" s="916" t="s">
        <v>93</v>
      </c>
      <c r="K9" s="916" t="s">
        <v>327</v>
      </c>
      <c r="L9" s="918"/>
    </row>
    <row r="10" spans="1:15" s="49" customFormat="1" ht="24" customHeight="1">
      <c r="A10" s="918"/>
      <c r="B10" s="918"/>
      <c r="C10" s="920"/>
      <c r="D10" s="916"/>
      <c r="E10" s="916" t="s">
        <v>93</v>
      </c>
      <c r="F10" s="916" t="s">
        <v>327</v>
      </c>
      <c r="G10" s="916"/>
      <c r="H10" s="916"/>
      <c r="I10" s="916"/>
      <c r="J10" s="916"/>
      <c r="K10" s="916"/>
      <c r="L10" s="918"/>
    </row>
    <row r="11" spans="1:15" s="49" customFormat="1" ht="15.75" customHeight="1">
      <c r="A11" s="918"/>
      <c r="B11" s="918"/>
      <c r="C11" s="920"/>
      <c r="D11" s="916"/>
      <c r="E11" s="916"/>
      <c r="F11" s="916"/>
      <c r="G11" s="916"/>
      <c r="H11" s="916"/>
      <c r="I11" s="916"/>
      <c r="J11" s="916"/>
      <c r="K11" s="916"/>
      <c r="L11" s="918"/>
    </row>
    <row r="12" spans="1:15" s="49" customFormat="1" ht="15.75" customHeight="1">
      <c r="A12" s="918"/>
      <c r="B12" s="918"/>
      <c r="C12" s="920"/>
      <c r="D12" s="916"/>
      <c r="E12" s="916"/>
      <c r="F12" s="916"/>
      <c r="G12" s="916"/>
      <c r="H12" s="916"/>
      <c r="I12" s="916"/>
      <c r="J12" s="916"/>
      <c r="K12" s="916"/>
      <c r="L12" s="918"/>
    </row>
    <row r="13" spans="1:15" s="49" customFormat="1" ht="15.75" customHeight="1">
      <c r="A13" s="918"/>
      <c r="B13" s="918"/>
      <c r="C13" s="921"/>
      <c r="D13" s="916"/>
      <c r="E13" s="916"/>
      <c r="F13" s="916"/>
      <c r="G13" s="916"/>
      <c r="H13" s="916"/>
      <c r="I13" s="916"/>
      <c r="J13" s="916"/>
      <c r="K13" s="916"/>
      <c r="L13" s="918"/>
    </row>
    <row r="14" spans="1:15" s="51" customFormat="1" ht="23.65" customHeight="1">
      <c r="A14" s="50">
        <v>1</v>
      </c>
      <c r="B14" s="50">
        <v>2</v>
      </c>
      <c r="C14" s="50">
        <v>3</v>
      </c>
      <c r="D14" s="50">
        <v>4</v>
      </c>
      <c r="E14" s="50">
        <v>5</v>
      </c>
      <c r="F14" s="50">
        <v>6</v>
      </c>
      <c r="G14" s="50">
        <v>7</v>
      </c>
      <c r="H14" s="50">
        <v>8</v>
      </c>
      <c r="I14" s="50">
        <v>9</v>
      </c>
      <c r="J14" s="50">
        <v>10</v>
      </c>
      <c r="K14" s="50">
        <v>11</v>
      </c>
      <c r="L14" s="50">
        <v>12</v>
      </c>
      <c r="M14" s="50">
        <v>26</v>
      </c>
      <c r="N14" s="50">
        <v>27</v>
      </c>
      <c r="O14" s="50">
        <v>28</v>
      </c>
    </row>
    <row r="15" spans="1:15" s="51" customFormat="1" ht="40.9" customHeight="1">
      <c r="A15" s="50"/>
      <c r="B15" s="52" t="s">
        <v>17</v>
      </c>
      <c r="C15" s="52"/>
      <c r="D15" s="50"/>
      <c r="E15" s="50"/>
      <c r="F15" s="50"/>
      <c r="G15" s="50"/>
      <c r="H15" s="50"/>
      <c r="I15" s="50"/>
      <c r="J15" s="50"/>
      <c r="K15" s="50"/>
      <c r="L15" s="50"/>
      <c r="M15" s="50"/>
      <c r="N15" s="50"/>
      <c r="O15" s="50"/>
    </row>
    <row r="16" spans="1:15" s="57" customFormat="1" ht="40.5" customHeight="1">
      <c r="A16" s="53" t="s">
        <v>95</v>
      </c>
      <c r="B16" s="54" t="s">
        <v>432</v>
      </c>
      <c r="C16" s="54"/>
      <c r="D16" s="55"/>
      <c r="E16" s="56"/>
      <c r="F16" s="56"/>
      <c r="G16" s="50"/>
      <c r="H16" s="50"/>
      <c r="I16" s="50"/>
      <c r="J16" s="50"/>
      <c r="K16" s="50"/>
      <c r="L16" s="56"/>
      <c r="M16" s="56"/>
      <c r="N16" s="56"/>
      <c r="O16" s="56"/>
    </row>
    <row r="17" spans="1:15" s="57" customFormat="1" ht="32.25" customHeight="1">
      <c r="A17" s="251" t="s">
        <v>46</v>
      </c>
      <c r="B17" s="150" t="s">
        <v>271</v>
      </c>
      <c r="C17" s="54"/>
      <c r="D17" s="55"/>
      <c r="E17" s="56"/>
      <c r="F17" s="56"/>
      <c r="G17" s="50"/>
      <c r="H17" s="50"/>
      <c r="I17" s="50"/>
      <c r="J17" s="50"/>
      <c r="K17" s="50"/>
      <c r="L17" s="56"/>
      <c r="M17" s="250"/>
      <c r="N17" s="250"/>
      <c r="O17" s="250"/>
    </row>
    <row r="18" spans="1:15" s="57" customFormat="1" ht="32.25" customHeight="1">
      <c r="A18" s="72" t="s">
        <v>97</v>
      </c>
      <c r="B18" s="73" t="s">
        <v>98</v>
      </c>
      <c r="C18" s="54"/>
      <c r="D18" s="55"/>
      <c r="E18" s="56"/>
      <c r="F18" s="56"/>
      <c r="G18" s="50"/>
      <c r="H18" s="50"/>
      <c r="I18" s="50"/>
      <c r="J18" s="50"/>
      <c r="K18" s="50"/>
      <c r="L18" s="56"/>
      <c r="M18" s="250"/>
      <c r="N18" s="250"/>
      <c r="O18" s="250"/>
    </row>
    <row r="19" spans="1:15" s="57" customFormat="1" ht="32.25" customHeight="1">
      <c r="A19" s="80" t="s">
        <v>99</v>
      </c>
      <c r="B19" s="100" t="s">
        <v>100</v>
      </c>
      <c r="C19" s="54"/>
      <c r="D19" s="55"/>
      <c r="E19" s="56"/>
      <c r="F19" s="56"/>
      <c r="G19" s="50"/>
      <c r="H19" s="50"/>
      <c r="I19" s="50"/>
      <c r="J19" s="50"/>
      <c r="K19" s="50"/>
      <c r="L19" s="56"/>
      <c r="M19" s="250"/>
      <c r="N19" s="250"/>
      <c r="O19" s="250"/>
    </row>
    <row r="20" spans="1:15" s="57" customFormat="1" ht="32.25" customHeight="1">
      <c r="A20" s="251" t="s">
        <v>48</v>
      </c>
      <c r="B20" s="150" t="s">
        <v>272</v>
      </c>
      <c r="C20" s="54"/>
      <c r="D20" s="55"/>
      <c r="E20" s="56"/>
      <c r="F20" s="56"/>
      <c r="G20" s="50"/>
      <c r="H20" s="50"/>
      <c r="I20" s="50"/>
      <c r="J20" s="50"/>
      <c r="K20" s="50"/>
      <c r="L20" s="56"/>
      <c r="M20" s="250"/>
      <c r="N20" s="250"/>
      <c r="O20" s="250"/>
    </row>
    <row r="21" spans="1:15" ht="100.5" customHeight="1">
      <c r="A21" s="53" t="s">
        <v>346</v>
      </c>
      <c r="B21" s="58" t="s">
        <v>393</v>
      </c>
      <c r="C21" s="58"/>
      <c r="D21" s="59"/>
      <c r="E21" s="60"/>
      <c r="F21" s="60"/>
      <c r="G21" s="60"/>
      <c r="H21" s="60"/>
      <c r="I21" s="60"/>
      <c r="J21" s="60"/>
      <c r="K21" s="60"/>
      <c r="L21" s="60"/>
      <c r="M21" s="61"/>
      <c r="N21" s="61"/>
      <c r="O21" s="61"/>
    </row>
    <row r="22" spans="1:15" s="66" customFormat="1" ht="66" customHeight="1">
      <c r="A22" s="62" t="s">
        <v>96</v>
      </c>
      <c r="B22" s="63" t="s">
        <v>345</v>
      </c>
      <c r="C22" s="63"/>
      <c r="D22" s="64"/>
      <c r="E22" s="65"/>
      <c r="F22" s="65"/>
      <c r="G22" s="65"/>
      <c r="H22" s="65"/>
      <c r="I22" s="65"/>
      <c r="J22" s="65"/>
      <c r="K22" s="65"/>
      <c r="L22" s="65"/>
    </row>
    <row r="23" spans="1:15" s="70" customFormat="1" ht="29.25" customHeight="1">
      <c r="A23" s="72" t="s">
        <v>97</v>
      </c>
      <c r="B23" s="73" t="s">
        <v>98</v>
      </c>
      <c r="C23" s="67"/>
      <c r="D23" s="68"/>
      <c r="E23" s="69"/>
      <c r="F23" s="69"/>
      <c r="G23" s="69"/>
      <c r="H23" s="69"/>
      <c r="I23" s="69"/>
      <c r="J23" s="69"/>
      <c r="K23" s="69"/>
      <c r="L23" s="69"/>
    </row>
    <row r="24" spans="1:15" s="70" customFormat="1" ht="29.25" customHeight="1">
      <c r="A24" s="72" t="s">
        <v>99</v>
      </c>
      <c r="B24" s="100" t="s">
        <v>100</v>
      </c>
      <c r="C24" s="71"/>
      <c r="D24" s="68"/>
      <c r="E24" s="69"/>
      <c r="F24" s="69"/>
      <c r="G24" s="69"/>
      <c r="H24" s="69"/>
      <c r="I24" s="69"/>
      <c r="J24" s="69"/>
      <c r="K24" s="69"/>
      <c r="L24" s="69"/>
    </row>
    <row r="25" spans="1:15" s="66" customFormat="1" ht="102" customHeight="1">
      <c r="A25" s="62" t="s">
        <v>101</v>
      </c>
      <c r="B25" s="63" t="s">
        <v>382</v>
      </c>
      <c r="C25" s="63"/>
      <c r="D25" s="64"/>
      <c r="E25" s="65"/>
      <c r="F25" s="65"/>
      <c r="G25" s="65"/>
      <c r="H25" s="65"/>
      <c r="I25" s="65"/>
      <c r="J25" s="65"/>
      <c r="K25" s="65"/>
      <c r="L25" s="65"/>
    </row>
    <row r="26" spans="1:15" s="57" customFormat="1" ht="40.5" customHeight="1">
      <c r="A26" s="72"/>
      <c r="B26" s="73" t="s">
        <v>380</v>
      </c>
      <c r="C26" s="73"/>
      <c r="D26" s="55"/>
      <c r="E26" s="56"/>
      <c r="F26" s="56"/>
      <c r="G26" s="56"/>
      <c r="H26" s="56"/>
      <c r="I26" s="56"/>
      <c r="J26" s="56"/>
      <c r="K26" s="56"/>
      <c r="L26" s="56"/>
    </row>
    <row r="27" spans="1:15" s="76" customFormat="1" ht="39">
      <c r="A27" s="62" t="s">
        <v>103</v>
      </c>
      <c r="B27" s="63" t="s">
        <v>395</v>
      </c>
      <c r="C27" s="63"/>
      <c r="D27" s="74"/>
      <c r="E27" s="75"/>
      <c r="F27" s="75"/>
      <c r="G27" s="75"/>
      <c r="H27" s="75"/>
      <c r="I27" s="75"/>
      <c r="J27" s="75"/>
      <c r="K27" s="75"/>
      <c r="L27" s="75"/>
    </row>
    <row r="28" spans="1:15" s="76" customFormat="1" ht="40.5" customHeight="1">
      <c r="A28" s="62"/>
      <c r="B28" s="63" t="s">
        <v>13</v>
      </c>
      <c r="C28" s="63"/>
      <c r="D28" s="74"/>
      <c r="E28" s="75"/>
      <c r="F28" s="75"/>
      <c r="G28" s="75"/>
      <c r="H28" s="75"/>
      <c r="I28" s="75"/>
      <c r="J28" s="75"/>
      <c r="K28" s="75"/>
      <c r="L28" s="75"/>
    </row>
    <row r="29" spans="1:15" s="76" customFormat="1" ht="109.5" customHeight="1">
      <c r="A29" s="62"/>
      <c r="B29" s="77" t="s">
        <v>396</v>
      </c>
      <c r="C29" s="77"/>
      <c r="D29" s="74"/>
      <c r="E29" s="75"/>
      <c r="F29" s="75"/>
      <c r="G29" s="75"/>
      <c r="H29" s="75"/>
      <c r="I29" s="75"/>
      <c r="J29" s="75"/>
      <c r="K29" s="75"/>
      <c r="L29" s="75"/>
    </row>
    <row r="30" spans="1:15" s="76" customFormat="1" ht="40.5" customHeight="1">
      <c r="A30" s="62"/>
      <c r="B30" s="73" t="s">
        <v>380</v>
      </c>
      <c r="C30" s="73"/>
      <c r="D30" s="74"/>
      <c r="E30" s="75"/>
      <c r="F30" s="75"/>
      <c r="G30" s="75"/>
      <c r="H30" s="75"/>
      <c r="I30" s="75"/>
      <c r="J30" s="75"/>
      <c r="K30" s="75"/>
      <c r="L30" s="75"/>
    </row>
    <row r="31" spans="1:15" s="66" customFormat="1" ht="45.4" customHeight="1">
      <c r="A31" s="62"/>
      <c r="B31" s="77" t="s">
        <v>381</v>
      </c>
      <c r="C31" s="77"/>
      <c r="D31" s="64"/>
      <c r="E31" s="65"/>
      <c r="F31" s="65"/>
      <c r="G31" s="65"/>
      <c r="H31" s="65"/>
      <c r="I31" s="65"/>
      <c r="J31" s="65"/>
      <c r="K31" s="65"/>
      <c r="L31" s="65"/>
    </row>
    <row r="32" spans="1:15" s="57" customFormat="1" ht="40.5" customHeight="1">
      <c r="A32" s="72"/>
      <c r="B32" s="73" t="s">
        <v>380</v>
      </c>
      <c r="C32" s="73"/>
      <c r="D32" s="55"/>
      <c r="E32" s="56"/>
      <c r="F32" s="56"/>
      <c r="G32" s="56"/>
      <c r="H32" s="56"/>
      <c r="I32" s="56"/>
      <c r="J32" s="56"/>
      <c r="K32" s="56"/>
      <c r="L32" s="56"/>
    </row>
    <row r="33" spans="1:18" s="76" customFormat="1" ht="65.650000000000006" customHeight="1">
      <c r="A33" s="62" t="s">
        <v>104</v>
      </c>
      <c r="B33" s="63" t="s">
        <v>105</v>
      </c>
      <c r="C33" s="63"/>
      <c r="D33" s="74"/>
      <c r="E33" s="75"/>
      <c r="F33" s="75"/>
      <c r="G33" s="75"/>
      <c r="H33" s="75"/>
      <c r="I33" s="75"/>
      <c r="J33" s="75"/>
      <c r="K33" s="75"/>
      <c r="L33" s="75"/>
    </row>
    <row r="34" spans="1:18" s="76" customFormat="1" ht="72.400000000000006" customHeight="1">
      <c r="A34" s="62"/>
      <c r="B34" s="77" t="s">
        <v>106</v>
      </c>
      <c r="C34" s="77"/>
      <c r="D34" s="74"/>
      <c r="E34" s="75"/>
      <c r="F34" s="75"/>
      <c r="G34" s="75"/>
      <c r="H34" s="75"/>
      <c r="I34" s="75"/>
      <c r="J34" s="75"/>
      <c r="K34" s="75"/>
      <c r="L34" s="75"/>
      <c r="R34" s="76" t="s">
        <v>107</v>
      </c>
    </row>
    <row r="35" spans="1:18" s="57" customFormat="1" ht="40.5" customHeight="1">
      <c r="A35" s="72"/>
      <c r="B35" s="73" t="s">
        <v>380</v>
      </c>
      <c r="C35" s="73"/>
      <c r="D35" s="55"/>
      <c r="E35" s="56"/>
      <c r="F35" s="56"/>
      <c r="G35" s="56"/>
      <c r="H35" s="56"/>
      <c r="I35" s="56"/>
      <c r="J35" s="56"/>
      <c r="K35" s="56"/>
      <c r="L35" s="56"/>
    </row>
    <row r="36" spans="1:18" s="76" customFormat="1" ht="49.15" customHeight="1">
      <c r="A36" s="62"/>
      <c r="B36" s="77" t="s">
        <v>108</v>
      </c>
      <c r="C36" s="77"/>
      <c r="D36" s="74"/>
      <c r="E36" s="75"/>
      <c r="F36" s="75"/>
      <c r="G36" s="75"/>
      <c r="H36" s="75"/>
      <c r="I36" s="75"/>
      <c r="J36" s="75"/>
      <c r="K36" s="75"/>
      <c r="L36" s="75"/>
    </row>
    <row r="37" spans="1:18" s="57" customFormat="1" ht="49.9" customHeight="1">
      <c r="A37" s="72"/>
      <c r="B37" s="73" t="s">
        <v>380</v>
      </c>
      <c r="C37" s="73"/>
      <c r="D37" s="55"/>
      <c r="E37" s="56"/>
      <c r="F37" s="56"/>
      <c r="G37" s="56"/>
      <c r="H37" s="56"/>
      <c r="I37" s="56"/>
      <c r="J37" s="56"/>
      <c r="K37" s="56"/>
      <c r="L37" s="56"/>
    </row>
    <row r="38" spans="1:18" s="57" customFormat="1" ht="78.75" customHeight="1">
      <c r="A38" s="53" t="s">
        <v>347</v>
      </c>
      <c r="B38" s="58" t="s">
        <v>419</v>
      </c>
      <c r="C38" s="58"/>
      <c r="D38" s="55"/>
      <c r="E38" s="56"/>
      <c r="F38" s="56"/>
      <c r="G38" s="56"/>
      <c r="H38" s="56"/>
      <c r="I38" s="56"/>
      <c r="J38" s="56"/>
      <c r="K38" s="56"/>
      <c r="L38" s="56"/>
    </row>
    <row r="39" spans="1:18" s="66" customFormat="1" ht="82.15" customHeight="1">
      <c r="A39" s="62" t="s">
        <v>96</v>
      </c>
      <c r="B39" s="63" t="s">
        <v>394</v>
      </c>
      <c r="C39" s="63"/>
      <c r="D39" s="64"/>
      <c r="E39" s="65"/>
      <c r="F39" s="65"/>
      <c r="G39" s="65"/>
      <c r="H39" s="65"/>
      <c r="I39" s="65"/>
      <c r="J39" s="65"/>
      <c r="K39" s="65"/>
      <c r="L39" s="65"/>
    </row>
    <row r="40" spans="1:18" ht="52.15" customHeight="1">
      <c r="A40" s="72"/>
      <c r="B40" s="73" t="s">
        <v>380</v>
      </c>
      <c r="C40" s="73"/>
      <c r="D40" s="59"/>
      <c r="E40" s="60"/>
      <c r="F40" s="60"/>
      <c r="G40" s="60"/>
      <c r="H40" s="60"/>
      <c r="I40" s="60"/>
      <c r="J40" s="60"/>
      <c r="K40" s="60"/>
      <c r="L40" s="60"/>
      <c r="M40" s="61"/>
      <c r="N40" s="61"/>
      <c r="O40" s="61"/>
    </row>
    <row r="41" spans="1:18" s="76" customFormat="1" ht="79.5" customHeight="1">
      <c r="A41" s="62" t="s">
        <v>101</v>
      </c>
      <c r="B41" s="63" t="s">
        <v>395</v>
      </c>
      <c r="C41" s="63"/>
      <c r="D41" s="74"/>
      <c r="E41" s="75"/>
      <c r="F41" s="75"/>
      <c r="G41" s="75"/>
      <c r="H41" s="75"/>
      <c r="I41" s="75"/>
      <c r="J41" s="75"/>
      <c r="K41" s="75"/>
      <c r="L41" s="75"/>
    </row>
    <row r="42" spans="1:18" s="76" customFormat="1" ht="108" customHeight="1">
      <c r="A42" s="62"/>
      <c r="B42" s="77" t="s">
        <v>396</v>
      </c>
      <c r="C42" s="77"/>
      <c r="D42" s="74"/>
      <c r="E42" s="75"/>
      <c r="F42" s="75"/>
      <c r="G42" s="75"/>
      <c r="H42" s="75"/>
      <c r="I42" s="75"/>
      <c r="J42" s="75"/>
      <c r="K42" s="75"/>
      <c r="L42" s="75"/>
    </row>
    <row r="43" spans="1:18" s="76" customFormat="1" ht="40.5" customHeight="1">
      <c r="A43" s="62"/>
      <c r="B43" s="73" t="s">
        <v>380</v>
      </c>
      <c r="C43" s="73"/>
      <c r="D43" s="74"/>
      <c r="E43" s="75"/>
      <c r="F43" s="75"/>
      <c r="G43" s="75"/>
      <c r="H43" s="75"/>
      <c r="I43" s="75"/>
      <c r="J43" s="75"/>
      <c r="K43" s="75"/>
      <c r="L43" s="75"/>
    </row>
    <row r="44" spans="1:18" s="66" customFormat="1" ht="45.75" customHeight="1">
      <c r="A44" s="62"/>
      <c r="B44" s="77" t="s">
        <v>381</v>
      </c>
      <c r="C44" s="77"/>
      <c r="D44" s="64"/>
      <c r="E44" s="65"/>
      <c r="F44" s="65"/>
      <c r="G44" s="65"/>
      <c r="H44" s="65"/>
      <c r="I44" s="65"/>
      <c r="J44" s="65"/>
      <c r="K44" s="65"/>
      <c r="L44" s="65"/>
    </row>
    <row r="45" spans="1:18" s="57" customFormat="1" ht="40.5" customHeight="1">
      <c r="A45" s="72"/>
      <c r="B45" s="73" t="s">
        <v>380</v>
      </c>
      <c r="C45" s="73"/>
      <c r="D45" s="55"/>
      <c r="E45" s="56"/>
      <c r="F45" s="56"/>
      <c r="G45" s="56"/>
      <c r="H45" s="56"/>
      <c r="I45" s="56"/>
      <c r="J45" s="56"/>
      <c r="K45" s="56"/>
      <c r="L45" s="56"/>
    </row>
    <row r="46" spans="1:18" s="66" customFormat="1" ht="103.9" customHeight="1">
      <c r="A46" s="62"/>
      <c r="B46" s="77" t="s">
        <v>397</v>
      </c>
      <c r="C46" s="77"/>
      <c r="D46" s="64"/>
      <c r="E46" s="65"/>
      <c r="F46" s="65"/>
      <c r="G46" s="65"/>
      <c r="H46" s="65"/>
      <c r="I46" s="65"/>
      <c r="J46" s="65"/>
      <c r="K46" s="65"/>
      <c r="L46" s="65"/>
    </row>
    <row r="47" spans="1:18" s="76" customFormat="1" ht="78.400000000000006" customHeight="1">
      <c r="A47" s="78"/>
      <c r="B47" s="79" t="s">
        <v>111</v>
      </c>
      <c r="C47" s="79"/>
      <c r="D47" s="74"/>
      <c r="E47" s="75"/>
      <c r="F47" s="75"/>
      <c r="G47" s="75"/>
      <c r="H47" s="75"/>
      <c r="I47" s="75"/>
      <c r="J47" s="75"/>
      <c r="K47" s="75"/>
      <c r="L47" s="75"/>
    </row>
    <row r="48" spans="1:18" ht="40.5" customHeight="1">
      <c r="A48" s="72"/>
      <c r="B48" s="73" t="s">
        <v>380</v>
      </c>
      <c r="C48" s="73"/>
      <c r="D48" s="59"/>
      <c r="E48" s="60"/>
      <c r="F48" s="60"/>
      <c r="G48" s="60"/>
      <c r="H48" s="60"/>
      <c r="I48" s="60"/>
      <c r="J48" s="60"/>
      <c r="K48" s="60"/>
      <c r="L48" s="60"/>
      <c r="M48" s="61"/>
      <c r="N48" s="61"/>
      <c r="O48" s="61"/>
    </row>
    <row r="49" spans="1:15" s="76" customFormat="1" ht="43.9" customHeight="1">
      <c r="A49" s="78"/>
      <c r="B49" s="79" t="s">
        <v>112</v>
      </c>
      <c r="C49" s="79"/>
      <c r="D49" s="74"/>
      <c r="E49" s="75"/>
      <c r="F49" s="75"/>
      <c r="G49" s="75"/>
      <c r="H49" s="75"/>
      <c r="I49" s="75"/>
      <c r="J49" s="75"/>
      <c r="K49" s="75"/>
      <c r="L49" s="75"/>
    </row>
    <row r="50" spans="1:15" ht="40.5" customHeight="1">
      <c r="A50" s="72"/>
      <c r="B50" s="73" t="s">
        <v>380</v>
      </c>
      <c r="C50" s="73"/>
      <c r="D50" s="59"/>
      <c r="E50" s="60"/>
      <c r="F50" s="60"/>
      <c r="G50" s="60"/>
      <c r="H50" s="60"/>
      <c r="I50" s="60"/>
      <c r="J50" s="60"/>
      <c r="K50" s="60"/>
      <c r="L50" s="60"/>
      <c r="M50" s="61"/>
      <c r="N50" s="61"/>
      <c r="O50" s="61"/>
    </row>
    <row r="51" spans="1:15" ht="67.5" customHeight="1">
      <c r="A51" s="53" t="s">
        <v>348</v>
      </c>
      <c r="B51" s="58" t="s">
        <v>383</v>
      </c>
      <c r="C51" s="58"/>
      <c r="D51" s="59"/>
      <c r="E51" s="60"/>
      <c r="F51" s="60"/>
      <c r="G51" s="60"/>
      <c r="H51" s="60"/>
      <c r="I51" s="60"/>
      <c r="J51" s="60"/>
      <c r="K51" s="60"/>
      <c r="L51" s="60"/>
      <c r="M51" s="61"/>
      <c r="N51" s="61"/>
      <c r="O51" s="61"/>
    </row>
    <row r="52" spans="1:15" s="76" customFormat="1" ht="97.5" customHeight="1">
      <c r="A52" s="62"/>
      <c r="B52" s="77" t="s">
        <v>398</v>
      </c>
      <c r="C52" s="77"/>
      <c r="D52" s="74"/>
      <c r="E52" s="75"/>
      <c r="F52" s="75"/>
      <c r="G52" s="75"/>
      <c r="H52" s="75"/>
      <c r="I52" s="75"/>
      <c r="J52" s="75"/>
      <c r="K52" s="75"/>
      <c r="L52" s="75"/>
    </row>
    <row r="53" spans="1:15" s="66" customFormat="1" ht="40.5" customHeight="1">
      <c r="A53" s="62"/>
      <c r="B53" s="73" t="s">
        <v>380</v>
      </c>
      <c r="C53" s="73"/>
      <c r="D53" s="64"/>
      <c r="E53" s="65"/>
      <c r="F53" s="65"/>
      <c r="G53" s="65"/>
      <c r="H53" s="65"/>
      <c r="I53" s="65"/>
      <c r="J53" s="65"/>
      <c r="K53" s="65"/>
      <c r="L53" s="65"/>
    </row>
    <row r="54" spans="1:15" s="76" customFormat="1" ht="49.9" customHeight="1">
      <c r="A54" s="62"/>
      <c r="B54" s="77" t="s">
        <v>399</v>
      </c>
      <c r="C54" s="77"/>
      <c r="D54" s="74"/>
      <c r="E54" s="75"/>
      <c r="F54" s="75"/>
      <c r="G54" s="75"/>
      <c r="H54" s="75"/>
      <c r="I54" s="75"/>
      <c r="J54" s="75"/>
      <c r="K54" s="75"/>
      <c r="L54" s="75"/>
    </row>
    <row r="55" spans="1:15" s="66" customFormat="1" ht="40.5" customHeight="1">
      <c r="A55" s="62"/>
      <c r="B55" s="73" t="s">
        <v>380</v>
      </c>
      <c r="C55" s="73"/>
      <c r="D55" s="64"/>
      <c r="E55" s="65"/>
      <c r="F55" s="65"/>
      <c r="G55" s="65"/>
      <c r="H55" s="65"/>
      <c r="I55" s="65"/>
      <c r="J55" s="65"/>
      <c r="K55" s="65"/>
      <c r="L55" s="65"/>
    </row>
    <row r="56" spans="1:15" s="57" customFormat="1" ht="45.75" customHeight="1">
      <c r="A56" s="53" t="s">
        <v>113</v>
      </c>
      <c r="B56" s="54" t="s">
        <v>432</v>
      </c>
      <c r="C56" s="54"/>
      <c r="D56" s="55"/>
      <c r="E56" s="56"/>
      <c r="F56" s="56"/>
      <c r="G56" s="60"/>
      <c r="H56" s="60"/>
      <c r="I56" s="60"/>
      <c r="J56" s="60"/>
      <c r="K56" s="60"/>
      <c r="L56" s="56"/>
      <c r="M56" s="56"/>
      <c r="N56" s="56"/>
      <c r="O56" s="56"/>
    </row>
    <row r="57" spans="1:15" ht="44.65" customHeight="1">
      <c r="A57" s="80"/>
      <c r="B57" s="73" t="s">
        <v>114</v>
      </c>
      <c r="C57" s="73"/>
      <c r="D57" s="59"/>
      <c r="E57" s="60"/>
      <c r="F57" s="60"/>
      <c r="G57" s="60"/>
      <c r="H57" s="60"/>
      <c r="I57" s="60"/>
      <c r="J57" s="60"/>
      <c r="K57" s="60"/>
      <c r="L57" s="60"/>
      <c r="M57" s="60"/>
      <c r="N57" s="60"/>
      <c r="O57" s="60"/>
    </row>
    <row r="58" spans="1:15" ht="7.9" customHeight="1">
      <c r="A58" s="80"/>
      <c r="B58" s="73"/>
      <c r="C58" s="73"/>
      <c r="D58" s="59"/>
      <c r="E58" s="60"/>
      <c r="F58" s="60"/>
      <c r="G58" s="75"/>
      <c r="H58" s="75"/>
      <c r="I58" s="75"/>
      <c r="J58" s="75"/>
      <c r="K58" s="75"/>
      <c r="L58" s="60"/>
      <c r="M58" s="60"/>
      <c r="N58" s="60"/>
      <c r="O58" s="60"/>
    </row>
    <row r="59" spans="1:15">
      <c r="A59" s="61"/>
      <c r="B59" s="61"/>
      <c r="C59" s="61"/>
      <c r="D59" s="61"/>
      <c r="E59" s="61"/>
      <c r="F59" s="61"/>
      <c r="G59"/>
      <c r="H59"/>
      <c r="I59"/>
      <c r="J59"/>
      <c r="K59"/>
      <c r="L59"/>
      <c r="M59" s="61"/>
      <c r="N59" s="61"/>
      <c r="O59" s="61"/>
    </row>
    <row r="60" spans="1:15">
      <c r="A60" s="61"/>
      <c r="B60" s="254" t="s">
        <v>135</v>
      </c>
      <c r="C60" s="61"/>
      <c r="D60" s="61"/>
      <c r="E60" s="61"/>
      <c r="F60" s="61"/>
      <c r="G60"/>
      <c r="H60"/>
      <c r="I60"/>
      <c r="J60"/>
      <c r="K60"/>
      <c r="L60"/>
      <c r="M60" s="61"/>
      <c r="N60" s="61"/>
      <c r="O60" s="61"/>
    </row>
    <row r="61" spans="1:15">
      <c r="A61" s="61"/>
      <c r="B61" s="255" t="s">
        <v>424</v>
      </c>
      <c r="C61" s="61"/>
      <c r="D61" s="61"/>
      <c r="E61" s="61"/>
      <c r="F61" s="61"/>
      <c r="G61"/>
      <c r="H61"/>
      <c r="I61"/>
      <c r="J61"/>
      <c r="K61"/>
      <c r="L61"/>
      <c r="M61" s="61"/>
      <c r="N61" s="61"/>
      <c r="O61" s="61"/>
    </row>
    <row r="62" spans="1:15">
      <c r="A62" s="61"/>
      <c r="B62" s="256" t="s">
        <v>362</v>
      </c>
      <c r="C62" s="61"/>
      <c r="D62" s="61"/>
      <c r="E62" s="61"/>
      <c r="F62" s="61"/>
      <c r="G62"/>
      <c r="H62"/>
      <c r="I62"/>
      <c r="J62"/>
      <c r="K62"/>
      <c r="L62"/>
      <c r="M62" s="61"/>
      <c r="N62" s="61"/>
      <c r="O62" s="61"/>
    </row>
    <row r="63" spans="1:15">
      <c r="A63" s="61"/>
      <c r="B63" s="61"/>
      <c r="C63" s="61"/>
      <c r="D63" s="61"/>
      <c r="E63" s="61"/>
      <c r="F63" s="61"/>
      <c r="G63"/>
      <c r="H63"/>
      <c r="I63"/>
      <c r="J63"/>
      <c r="K63"/>
      <c r="L63"/>
      <c r="M63" s="61"/>
      <c r="N63" s="61"/>
      <c r="O63" s="61"/>
    </row>
    <row r="64" spans="1:15">
      <c r="A64" s="61"/>
      <c r="B64" s="61"/>
      <c r="C64" s="61"/>
      <c r="D64" s="61"/>
      <c r="E64" s="61"/>
      <c r="F64" s="61"/>
      <c r="G64"/>
      <c r="H64"/>
      <c r="I64"/>
      <c r="J64"/>
      <c r="K64"/>
      <c r="L64"/>
      <c r="M64" s="61"/>
      <c r="N64" s="61"/>
      <c r="O64" s="61"/>
    </row>
    <row r="65" spans="7:12" s="61" customFormat="1">
      <c r="G65"/>
      <c r="H65"/>
      <c r="I65"/>
      <c r="J65"/>
      <c r="K65"/>
      <c r="L65"/>
    </row>
    <row r="66" spans="7:12" s="61" customFormat="1">
      <c r="G66"/>
      <c r="H66"/>
      <c r="I66"/>
      <c r="J66"/>
      <c r="K66"/>
      <c r="L66"/>
    </row>
    <row r="67" spans="7:12" s="61" customFormat="1">
      <c r="G67"/>
      <c r="H67"/>
      <c r="I67"/>
      <c r="J67"/>
      <c r="K67"/>
      <c r="L67"/>
    </row>
    <row r="68" spans="7:12" s="61" customFormat="1">
      <c r="G68"/>
      <c r="H68"/>
      <c r="I68"/>
      <c r="J68"/>
      <c r="K68"/>
      <c r="L68"/>
    </row>
    <row r="69" spans="7:12" s="61" customFormat="1">
      <c r="G69"/>
      <c r="H69"/>
      <c r="I69"/>
      <c r="J69"/>
      <c r="K69"/>
      <c r="L69"/>
    </row>
    <row r="70" spans="7:12" s="61" customFormat="1">
      <c r="G70"/>
      <c r="H70"/>
      <c r="I70"/>
      <c r="J70"/>
      <c r="K70"/>
      <c r="L70"/>
    </row>
    <row r="71" spans="7:12" s="61" customFormat="1">
      <c r="G71"/>
      <c r="H71"/>
      <c r="I71"/>
      <c r="J71"/>
      <c r="K71"/>
      <c r="L71"/>
    </row>
    <row r="72" spans="7:12" s="61" customFormat="1">
      <c r="G72"/>
      <c r="H72"/>
      <c r="I72"/>
      <c r="J72"/>
      <c r="K72"/>
      <c r="L72"/>
    </row>
    <row r="73" spans="7:12" s="61" customFormat="1"/>
    <row r="74" spans="7:12" s="61" customFormat="1"/>
    <row r="75" spans="7:12" s="61" customFormat="1"/>
    <row r="76" spans="7:12" s="61" customFormat="1"/>
    <row r="77" spans="7:12" s="61" customFormat="1"/>
    <row r="78" spans="7:12" s="61" customFormat="1"/>
    <row r="79" spans="7:12" s="61" customFormat="1"/>
    <row r="80" spans="7:12"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row r="319" s="61" customFormat="1"/>
    <row r="320" s="61" customFormat="1"/>
    <row r="321" s="61" customFormat="1"/>
    <row r="322" s="61" customFormat="1"/>
    <row r="323" s="61" customFormat="1"/>
    <row r="324" s="61" customFormat="1"/>
    <row r="325" s="61" customFormat="1"/>
    <row r="326" s="61" customFormat="1"/>
    <row r="327" s="61" customFormat="1"/>
    <row r="328" s="61" customFormat="1"/>
    <row r="329" s="61" customFormat="1"/>
    <row r="330" s="61" customFormat="1"/>
    <row r="331" s="61" customFormat="1"/>
    <row r="332" s="61" customFormat="1"/>
    <row r="333" s="61" customFormat="1"/>
    <row r="334" s="61" customFormat="1"/>
    <row r="335" s="61" customFormat="1"/>
    <row r="336" s="61" customFormat="1"/>
    <row r="337" spans="1:15">
      <c r="A337" s="61"/>
      <c r="B337" s="61"/>
      <c r="C337" s="61"/>
      <c r="D337" s="61"/>
      <c r="E337" s="61"/>
      <c r="F337" s="61"/>
      <c r="G337" s="61"/>
      <c r="H337" s="61"/>
      <c r="I337" s="61"/>
      <c r="J337" s="61"/>
      <c r="K337" s="61"/>
      <c r="L337" s="61"/>
      <c r="M337" s="61"/>
      <c r="N337" s="61"/>
      <c r="O337" s="61"/>
    </row>
    <row r="338" spans="1:15">
      <c r="A338" s="61"/>
      <c r="B338" s="61"/>
      <c r="C338" s="61"/>
      <c r="D338" s="61"/>
      <c r="E338" s="61"/>
      <c r="F338" s="61"/>
      <c r="G338" s="61"/>
      <c r="H338" s="61"/>
      <c r="I338" s="61"/>
      <c r="J338" s="61"/>
      <c r="K338" s="61"/>
      <c r="L338" s="61"/>
      <c r="M338" s="61"/>
      <c r="N338" s="61"/>
      <c r="O338" s="61"/>
    </row>
    <row r="339" spans="1:15">
      <c r="A339" s="61"/>
      <c r="B339" s="61"/>
      <c r="C339" s="61"/>
      <c r="D339" s="61"/>
      <c r="E339" s="61"/>
      <c r="F339" s="61"/>
      <c r="G339" s="61"/>
      <c r="H339" s="61"/>
      <c r="I339" s="61"/>
      <c r="J339" s="61"/>
      <c r="K339" s="61"/>
      <c r="L339" s="61"/>
      <c r="M339" s="61"/>
      <c r="N339" s="61"/>
      <c r="O339" s="61"/>
    </row>
    <row r="340" spans="1:15">
      <c r="A340" s="61"/>
      <c r="B340" s="61"/>
      <c r="C340" s="61"/>
      <c r="D340" s="61"/>
      <c r="E340" s="61"/>
      <c r="F340" s="61"/>
      <c r="G340" s="61"/>
      <c r="H340" s="61"/>
      <c r="I340" s="61"/>
      <c r="J340" s="61"/>
      <c r="K340" s="61"/>
      <c r="L340" s="61"/>
      <c r="M340" s="61"/>
      <c r="N340" s="61"/>
      <c r="O340" s="61"/>
    </row>
    <row r="341" spans="1:15">
      <c r="A341" s="61"/>
      <c r="B341" s="61"/>
      <c r="C341" s="61"/>
      <c r="D341" s="61"/>
      <c r="E341" s="61"/>
      <c r="F341" s="61"/>
      <c r="G341" s="61"/>
      <c r="H341" s="61"/>
      <c r="I341" s="61"/>
      <c r="J341" s="61"/>
      <c r="K341" s="61"/>
      <c r="L341" s="61"/>
      <c r="M341" s="61"/>
      <c r="N341" s="61"/>
      <c r="O341" s="61"/>
    </row>
    <row r="342" spans="1:15">
      <c r="A342" s="61"/>
      <c r="B342" s="61"/>
      <c r="C342" s="61"/>
      <c r="D342" s="61"/>
      <c r="E342" s="61"/>
      <c r="F342" s="61"/>
      <c r="G342" s="61"/>
      <c r="H342" s="61"/>
      <c r="I342" s="61"/>
      <c r="J342" s="61"/>
      <c r="K342" s="61"/>
      <c r="L342" s="61"/>
      <c r="M342" s="61"/>
      <c r="N342" s="61"/>
      <c r="O342" s="61"/>
    </row>
    <row r="343" spans="1:15">
      <c r="A343" s="61"/>
      <c r="B343" s="61"/>
      <c r="C343" s="61"/>
      <c r="D343" s="61"/>
      <c r="E343" s="61"/>
      <c r="F343" s="61"/>
      <c r="G343" s="61"/>
      <c r="H343" s="61"/>
      <c r="I343" s="61"/>
      <c r="J343" s="61"/>
      <c r="K343" s="61"/>
      <c r="L343" s="61"/>
      <c r="M343" s="61"/>
      <c r="N343" s="61"/>
      <c r="O343" s="61"/>
    </row>
    <row r="344" spans="1:15">
      <c r="A344" s="61"/>
      <c r="B344" s="61"/>
      <c r="C344" s="61"/>
      <c r="D344" s="61"/>
      <c r="E344" s="61"/>
      <c r="F344" s="61"/>
      <c r="G344" s="61"/>
      <c r="H344" s="61"/>
      <c r="I344" s="61"/>
      <c r="J344" s="61"/>
      <c r="K344" s="61"/>
      <c r="L344" s="61"/>
      <c r="M344" s="61"/>
      <c r="N344" s="61"/>
      <c r="O344" s="61"/>
    </row>
    <row r="345" spans="1:15">
      <c r="A345" s="61"/>
      <c r="B345" s="61"/>
      <c r="C345" s="61"/>
      <c r="D345" s="61"/>
      <c r="E345" s="61"/>
      <c r="F345" s="61"/>
      <c r="G345" s="61"/>
      <c r="H345" s="61"/>
      <c r="I345" s="61"/>
      <c r="J345" s="61"/>
      <c r="K345" s="61"/>
      <c r="L345" s="61"/>
      <c r="M345" s="61"/>
      <c r="N345" s="61"/>
      <c r="O345" s="61"/>
    </row>
    <row r="346" spans="1:15">
      <c r="G346" s="61"/>
      <c r="H346" s="61"/>
      <c r="I346" s="61"/>
      <c r="J346" s="61"/>
      <c r="K346" s="61"/>
    </row>
    <row r="347" spans="1:15">
      <c r="G347" s="61"/>
      <c r="H347" s="61"/>
      <c r="I347" s="61"/>
      <c r="J347" s="61"/>
      <c r="K347" s="61"/>
    </row>
    <row r="348" spans="1:15">
      <c r="G348" s="61"/>
      <c r="H348" s="61"/>
      <c r="I348" s="61"/>
      <c r="J348" s="61"/>
      <c r="K348" s="61"/>
    </row>
    <row r="349" spans="1:15">
      <c r="G349" s="61"/>
      <c r="H349" s="61"/>
      <c r="I349" s="61"/>
      <c r="J349" s="61"/>
      <c r="K349" s="61"/>
    </row>
    <row r="350" spans="1:15">
      <c r="G350" s="61"/>
      <c r="H350" s="61"/>
      <c r="I350" s="61"/>
      <c r="J350" s="61"/>
      <c r="K350" s="61"/>
    </row>
    <row r="351" spans="1:15">
      <c r="G351" s="61"/>
      <c r="H351" s="61"/>
      <c r="I351" s="61"/>
      <c r="J351" s="61"/>
      <c r="K351" s="61"/>
    </row>
    <row r="352" spans="1:15">
      <c r="G352" s="61"/>
      <c r="H352" s="61"/>
      <c r="I352" s="61"/>
      <c r="J352" s="61"/>
      <c r="K352" s="61"/>
    </row>
    <row r="353" spans="7:11">
      <c r="G353" s="61"/>
      <c r="H353" s="61"/>
      <c r="I353" s="61"/>
      <c r="J353" s="61"/>
      <c r="K353" s="61"/>
    </row>
    <row r="354" spans="7:11">
      <c r="G354" s="61"/>
      <c r="H354" s="61"/>
      <c r="I354" s="61"/>
      <c r="J354" s="61"/>
      <c r="K354" s="61"/>
    </row>
    <row r="355" spans="7:11">
      <c r="G355" s="61"/>
      <c r="H355" s="61"/>
      <c r="I355" s="61"/>
      <c r="J355" s="61"/>
      <c r="K355" s="61"/>
    </row>
    <row r="356" spans="7:11">
      <c r="G356" s="61"/>
      <c r="H356" s="61"/>
      <c r="I356" s="61"/>
      <c r="J356" s="61"/>
      <c r="K356" s="61"/>
    </row>
    <row r="357" spans="7:11">
      <c r="G357" s="61"/>
      <c r="H357" s="61"/>
      <c r="I357" s="61"/>
      <c r="J357" s="61"/>
      <c r="K357" s="61"/>
    </row>
    <row r="358" spans="7:11">
      <c r="G358" s="61"/>
      <c r="H358" s="61"/>
      <c r="I358" s="61"/>
      <c r="J358" s="61"/>
      <c r="K358" s="61"/>
    </row>
    <row r="359" spans="7:11">
      <c r="G359" s="61"/>
      <c r="H359" s="61"/>
      <c r="I359" s="61"/>
      <c r="J359" s="61"/>
      <c r="K359" s="61"/>
    </row>
    <row r="360" spans="7:11">
      <c r="G360" s="61"/>
      <c r="H360" s="61"/>
      <c r="I360" s="61"/>
      <c r="J360" s="61"/>
      <c r="K360" s="61"/>
    </row>
    <row r="361" spans="7:11">
      <c r="G361" s="61"/>
      <c r="H361" s="61"/>
      <c r="I361" s="61"/>
      <c r="J361" s="61"/>
      <c r="K361" s="61"/>
    </row>
    <row r="362" spans="7:11">
      <c r="G362" s="61"/>
      <c r="H362" s="61"/>
      <c r="I362" s="61"/>
      <c r="J362" s="61"/>
      <c r="K362" s="61"/>
    </row>
    <row r="363" spans="7:11">
      <c r="G363" s="61"/>
      <c r="H363" s="61"/>
      <c r="I363" s="61"/>
      <c r="J363" s="61"/>
      <c r="K363" s="61"/>
    </row>
    <row r="364" spans="7:11">
      <c r="G364" s="61"/>
      <c r="H364" s="61"/>
      <c r="I364" s="61"/>
      <c r="J364" s="61"/>
      <c r="K364" s="61"/>
    </row>
    <row r="365" spans="7:11">
      <c r="G365" s="61"/>
      <c r="H365" s="61"/>
      <c r="I365" s="61"/>
      <c r="J365" s="61"/>
      <c r="K365" s="61"/>
    </row>
    <row r="366" spans="7:11">
      <c r="G366" s="61"/>
      <c r="H366" s="61"/>
      <c r="I366" s="61"/>
      <c r="J366" s="61"/>
      <c r="K366" s="61"/>
    </row>
    <row r="367" spans="7:11">
      <c r="G367" s="61"/>
      <c r="H367" s="61"/>
      <c r="I367" s="61"/>
      <c r="J367" s="61"/>
      <c r="K367" s="61"/>
    </row>
    <row r="368" spans="7:11">
      <c r="G368" s="61"/>
      <c r="H368" s="61"/>
      <c r="I368" s="61"/>
      <c r="J368" s="61"/>
      <c r="K368" s="61"/>
    </row>
    <row r="369" spans="7:11">
      <c r="G369" s="61"/>
      <c r="H369" s="61"/>
      <c r="I369" s="61"/>
      <c r="J369" s="61"/>
      <c r="K369" s="61"/>
    </row>
    <row r="370" spans="7:11">
      <c r="G370" s="61"/>
      <c r="H370" s="61"/>
      <c r="I370" s="61"/>
      <c r="J370" s="61"/>
      <c r="K370" s="61"/>
    </row>
    <row r="371" spans="7:11">
      <c r="G371" s="61"/>
      <c r="H371" s="61"/>
      <c r="I371" s="61"/>
      <c r="J371" s="61"/>
      <c r="K371" s="61"/>
    </row>
    <row r="372" spans="7:11">
      <c r="G372" s="61"/>
      <c r="H372" s="61"/>
      <c r="I372" s="61"/>
      <c r="J372" s="61"/>
      <c r="K372" s="61"/>
    </row>
    <row r="373" spans="7:11">
      <c r="G373" s="61"/>
      <c r="H373" s="61"/>
      <c r="I373" s="61"/>
      <c r="J373" s="61"/>
      <c r="K373" s="61"/>
    </row>
    <row r="374" spans="7:11">
      <c r="G374" s="61"/>
      <c r="H374" s="61"/>
      <c r="I374" s="61"/>
      <c r="J374" s="61"/>
      <c r="K374" s="61"/>
    </row>
    <row r="375" spans="7:11">
      <c r="G375" s="61"/>
      <c r="H375" s="61"/>
      <c r="I375" s="61"/>
      <c r="J375" s="61"/>
      <c r="K375" s="61"/>
    </row>
    <row r="376" spans="7:11">
      <c r="G376" s="61"/>
      <c r="H376" s="61"/>
      <c r="I376" s="61"/>
      <c r="J376" s="61"/>
      <c r="K376" s="61"/>
    </row>
    <row r="377" spans="7:11">
      <c r="G377" s="61"/>
      <c r="H377" s="61"/>
      <c r="I377" s="61"/>
      <c r="J377" s="61"/>
      <c r="K377" s="61"/>
    </row>
    <row r="378" spans="7:11">
      <c r="G378" s="61"/>
      <c r="H378" s="61"/>
      <c r="I378" s="61"/>
      <c r="J378" s="61"/>
      <c r="K378" s="61"/>
    </row>
    <row r="379" spans="7:11">
      <c r="G379" s="61"/>
      <c r="H379" s="61"/>
      <c r="I379" s="61"/>
      <c r="J379" s="61"/>
      <c r="K379" s="61"/>
    </row>
    <row r="380" spans="7:11">
      <c r="G380" s="61"/>
      <c r="H380" s="61"/>
      <c r="I380" s="61"/>
      <c r="J380" s="61"/>
      <c r="K380" s="61"/>
    </row>
    <row r="381" spans="7:11">
      <c r="G381" s="61"/>
      <c r="H381" s="61"/>
      <c r="I381" s="61"/>
      <c r="J381" s="61"/>
      <c r="K381" s="61"/>
    </row>
    <row r="382" spans="7:11">
      <c r="G382" s="61"/>
      <c r="H382" s="61"/>
      <c r="I382" s="61"/>
      <c r="J382" s="61"/>
      <c r="K382" s="61"/>
    </row>
    <row r="383" spans="7:11">
      <c r="G383" s="61"/>
      <c r="H383" s="61"/>
      <c r="I383" s="61"/>
      <c r="J383" s="61"/>
      <c r="K383" s="61"/>
    </row>
    <row r="384" spans="7:11">
      <c r="G384" s="61"/>
      <c r="H384" s="61"/>
      <c r="I384" s="61"/>
      <c r="J384" s="61"/>
      <c r="K384" s="61"/>
    </row>
    <row r="385" spans="7:11">
      <c r="G385" s="61"/>
      <c r="H385" s="61"/>
      <c r="I385" s="61"/>
      <c r="J385" s="61"/>
      <c r="K385" s="61"/>
    </row>
    <row r="386" spans="7:11">
      <c r="G386" s="61"/>
      <c r="H386" s="61"/>
      <c r="I386" s="61"/>
      <c r="J386" s="61"/>
      <c r="K386" s="61"/>
    </row>
    <row r="387" spans="7:11">
      <c r="G387" s="61"/>
      <c r="H387" s="61"/>
      <c r="I387" s="61"/>
      <c r="J387" s="61"/>
      <c r="K387" s="61"/>
    </row>
    <row r="388" spans="7:11">
      <c r="G388" s="61"/>
      <c r="H388" s="61"/>
      <c r="I388" s="61"/>
      <c r="J388" s="61"/>
      <c r="K388" s="61"/>
    </row>
    <row r="389" spans="7:11">
      <c r="G389" s="61"/>
      <c r="H389" s="61"/>
      <c r="I389" s="61"/>
      <c r="J389" s="61"/>
      <c r="K389" s="61"/>
    </row>
    <row r="390" spans="7:11">
      <c r="G390" s="61"/>
      <c r="H390" s="61"/>
      <c r="I390" s="61"/>
      <c r="J390" s="61"/>
      <c r="K390" s="61"/>
    </row>
    <row r="391" spans="7:11">
      <c r="G391" s="61"/>
      <c r="H391" s="61"/>
      <c r="I391" s="61"/>
      <c r="J391" s="61"/>
      <c r="K391" s="61"/>
    </row>
    <row r="392" spans="7:11">
      <c r="G392" s="61"/>
      <c r="H392" s="61"/>
      <c r="I392" s="61"/>
      <c r="J392" s="61"/>
      <c r="K392" s="61"/>
    </row>
    <row r="393" spans="7:11">
      <c r="G393" s="61"/>
      <c r="H393" s="61"/>
      <c r="I393" s="61"/>
      <c r="J393" s="61"/>
      <c r="K393" s="61"/>
    </row>
    <row r="394" spans="7:11">
      <c r="G394" s="61"/>
      <c r="H394" s="61"/>
      <c r="I394" s="61"/>
      <c r="J394" s="61"/>
      <c r="K394" s="61"/>
    </row>
    <row r="395" spans="7:11">
      <c r="G395" s="61"/>
      <c r="H395" s="61"/>
      <c r="I395" s="61"/>
      <c r="J395" s="61"/>
      <c r="K395" s="61"/>
    </row>
    <row r="396" spans="7:11">
      <c r="G396" s="61"/>
      <c r="H396" s="61"/>
      <c r="I396" s="61"/>
      <c r="J396" s="61"/>
      <c r="K396" s="61"/>
    </row>
    <row r="397" spans="7:11">
      <c r="G397" s="61"/>
      <c r="H397" s="61"/>
      <c r="I397" s="61"/>
      <c r="J397" s="61"/>
      <c r="K397" s="61"/>
    </row>
    <row r="398" spans="7:11">
      <c r="G398" s="61"/>
      <c r="H398" s="61"/>
      <c r="I398" s="61"/>
      <c r="J398" s="61"/>
      <c r="K398" s="61"/>
    </row>
    <row r="399" spans="7:11">
      <c r="G399" s="61"/>
      <c r="H399" s="61"/>
      <c r="I399" s="61"/>
      <c r="J399" s="61"/>
      <c r="K399" s="61"/>
    </row>
    <row r="400" spans="7:11">
      <c r="G400" s="61"/>
      <c r="H400" s="61"/>
      <c r="I400" s="61"/>
      <c r="J400" s="61"/>
      <c r="K400" s="61"/>
    </row>
    <row r="401" spans="7:11">
      <c r="G401" s="61"/>
      <c r="H401" s="61"/>
      <c r="I401" s="61"/>
      <c r="J401" s="61"/>
      <c r="K401" s="61"/>
    </row>
    <row r="402" spans="7:11">
      <c r="G402" s="61"/>
      <c r="H402" s="61"/>
      <c r="I402" s="61"/>
      <c r="J402" s="61"/>
      <c r="K402" s="61"/>
    </row>
    <row r="403" spans="7:11">
      <c r="G403" s="61"/>
      <c r="H403" s="61"/>
      <c r="I403" s="61"/>
      <c r="J403" s="61"/>
      <c r="K403" s="61"/>
    </row>
    <row r="404" spans="7:11">
      <c r="G404" s="61"/>
      <c r="H404" s="61"/>
      <c r="I404" s="61"/>
      <c r="J404" s="61"/>
      <c r="K404" s="61"/>
    </row>
  </sheetData>
  <mergeCells count="23">
    <mergeCell ref="A1:D1"/>
    <mergeCell ref="A2:D2"/>
    <mergeCell ref="A7:A13"/>
    <mergeCell ref="B7:B13"/>
    <mergeCell ref="C7:C13"/>
    <mergeCell ref="A4:L4"/>
    <mergeCell ref="A3:L3"/>
    <mergeCell ref="A6:L6"/>
    <mergeCell ref="A5:L5"/>
    <mergeCell ref="G7:K7"/>
    <mergeCell ref="D9:D13"/>
    <mergeCell ref="E10:E13"/>
    <mergeCell ref="D7:F8"/>
    <mergeCell ref="G9:G13"/>
    <mergeCell ref="H9:H13"/>
    <mergeCell ref="F10:F13"/>
    <mergeCell ref="K9:K13"/>
    <mergeCell ref="J8:K8"/>
    <mergeCell ref="L7:L13"/>
    <mergeCell ref="G8:H8"/>
    <mergeCell ref="E9:F9"/>
    <mergeCell ref="I8:I13"/>
    <mergeCell ref="J9:J13"/>
  </mergeCells>
  <printOptions horizontalCentered="1"/>
  <pageMargins left="0.23622047244094491" right="0.23622047244094491" top="0.74803149606299213" bottom="0.74803149606299213" header="0.31496062992125984" footer="0.31496062992125984"/>
  <pageSetup paperSize="9" scale="70" fitToWidth="0" fitToHeight="0" orientation="landscape" useFirstPageNumber="1" r:id="rId1"/>
  <headerFooter>
    <oddFooter>&amp;R&amp;14&amp;P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325"/>
  <sheetViews>
    <sheetView zoomScale="85" zoomScaleNormal="85" zoomScaleSheetLayoutView="70" zoomScalePageLayoutView="60" workbookViewId="0">
      <selection sqref="A1:L1"/>
    </sheetView>
  </sheetViews>
  <sheetFormatPr defaultColWidth="9.375" defaultRowHeight="18.75"/>
  <cols>
    <col min="1" max="1" width="5.125" style="81" customWidth="1"/>
    <col min="2" max="2" width="29.75" style="82" customWidth="1"/>
    <col min="3" max="3" width="7.75" style="83" customWidth="1"/>
    <col min="4" max="4" width="8.75" style="83" customWidth="1"/>
    <col min="5" max="7" width="8.375" style="83" customWidth="1"/>
    <col min="8" max="8" width="9.375" style="83" customWidth="1"/>
    <col min="9" max="9" width="10.125" style="84" customWidth="1"/>
    <col min="10" max="10" width="7.75" style="84" customWidth="1"/>
    <col min="11" max="12" width="9.375" style="84" customWidth="1"/>
    <col min="13" max="15" width="10.125" style="84" customWidth="1"/>
    <col min="16" max="16" width="8.625" style="84" customWidth="1"/>
    <col min="17" max="17" width="8.75" style="84" hidden="1" customWidth="1"/>
    <col min="18" max="18" width="9.375" style="84" hidden="1" customWidth="1"/>
    <col min="19" max="19" width="9" style="84" hidden="1" customWidth="1"/>
    <col min="20" max="20" width="9.125" style="84" hidden="1" customWidth="1"/>
    <col min="21" max="21" width="10.375" style="84" hidden="1" customWidth="1"/>
    <col min="22" max="23" width="11" style="84" hidden="1" customWidth="1"/>
    <col min="24" max="24" width="9.375" style="84" hidden="1" customWidth="1"/>
    <col min="25" max="25" width="8.125" style="84" hidden="1" customWidth="1"/>
    <col min="26" max="26" width="9.375" style="84" hidden="1" customWidth="1"/>
    <col min="27" max="27" width="8.25" style="84" hidden="1" customWidth="1"/>
    <col min="28" max="28" width="11.375" style="84" hidden="1" customWidth="1"/>
    <col min="29" max="29" width="10.125" style="84" hidden="1" customWidth="1"/>
    <col min="30" max="30" width="10.75" style="84" hidden="1" customWidth="1"/>
    <col min="31" max="31" width="8" style="84" hidden="1" customWidth="1"/>
    <col min="32" max="32" width="9" style="84" hidden="1" customWidth="1"/>
    <col min="33" max="34" width="8" style="84" hidden="1" customWidth="1"/>
    <col min="35" max="35" width="9.75" style="84" hidden="1" customWidth="1"/>
    <col min="36" max="36" width="9.75" style="84" customWidth="1"/>
    <col min="37" max="37" width="8.125" style="84" customWidth="1"/>
    <col min="38" max="38" width="9.25" style="84" customWidth="1"/>
    <col min="39" max="42" width="8.25" style="84" customWidth="1"/>
    <col min="43" max="43" width="8.75" style="84" customWidth="1"/>
    <col min="44" max="44" width="6.75" style="84" customWidth="1"/>
    <col min="45" max="247" width="8.75" style="61" customWidth="1"/>
    <col min="248" max="248" width="5.125" style="61" customWidth="1"/>
    <col min="249" max="249" width="24" style="61" customWidth="1"/>
    <col min="250" max="250" width="7.75" style="61" customWidth="1"/>
    <col min="251" max="251" width="8.75" style="61" customWidth="1"/>
    <col min="252" max="252" width="8.375" style="61" customWidth="1"/>
    <col min="253" max="253" width="9.375" style="61" customWidth="1"/>
    <col min="254" max="254" width="10.125" style="61" customWidth="1"/>
    <col min="255" max="255" width="7.75" style="61" customWidth="1"/>
    <col min="256" max="16384" width="9.375" style="61"/>
  </cols>
  <sheetData>
    <row r="1" spans="1:48" ht="22.5" customHeight="1">
      <c r="A1" s="839" t="s">
        <v>203</v>
      </c>
      <c r="B1" s="839"/>
      <c r="C1" s="839"/>
      <c r="D1" s="839"/>
      <c r="E1" s="839"/>
      <c r="F1" s="839"/>
      <c r="G1" s="839"/>
      <c r="H1" s="839"/>
      <c r="I1" s="839"/>
      <c r="J1" s="839"/>
      <c r="K1" s="839"/>
      <c r="L1" s="839"/>
      <c r="M1" s="839"/>
      <c r="N1" s="144"/>
      <c r="O1" s="144"/>
      <c r="P1" s="144"/>
      <c r="Q1" s="144"/>
      <c r="R1" s="144"/>
      <c r="S1" s="152"/>
      <c r="T1" s="152"/>
      <c r="U1" s="152"/>
      <c r="V1" s="152"/>
      <c r="W1" s="152"/>
      <c r="X1" s="152"/>
      <c r="Y1" s="152"/>
      <c r="Z1" s="152"/>
      <c r="AA1" s="152"/>
      <c r="AB1" s="152"/>
      <c r="AC1" s="152"/>
      <c r="AD1" s="152"/>
      <c r="AE1" s="152"/>
      <c r="AF1" s="152"/>
      <c r="AG1" s="152"/>
      <c r="AH1" s="994" t="s">
        <v>0</v>
      </c>
      <c r="AI1" s="994"/>
      <c r="AJ1" s="994"/>
      <c r="AK1" s="994"/>
      <c r="AL1" s="994"/>
      <c r="AM1" s="994"/>
      <c r="AN1" s="994"/>
      <c r="AO1" s="994"/>
      <c r="AP1" s="994"/>
      <c r="AQ1" s="994"/>
      <c r="AR1" s="994"/>
    </row>
    <row r="2" spans="1:48" ht="22.5" customHeight="1">
      <c r="A2" s="930" t="s">
        <v>1</v>
      </c>
      <c r="B2" s="930"/>
      <c r="C2" s="930"/>
      <c r="D2" s="930"/>
      <c r="E2" s="930"/>
      <c r="F2" s="930"/>
      <c r="G2" s="930"/>
      <c r="H2" s="930"/>
      <c r="I2" s="930"/>
      <c r="J2" s="930"/>
      <c r="K2" s="930"/>
      <c r="L2" s="930"/>
      <c r="M2" s="930"/>
      <c r="N2" s="143"/>
      <c r="O2" s="143"/>
      <c r="P2" s="143"/>
      <c r="Q2" s="143"/>
      <c r="R2" s="143"/>
      <c r="S2" s="152"/>
      <c r="T2" s="152"/>
      <c r="U2" s="152"/>
      <c r="V2" s="152"/>
      <c r="W2" s="152"/>
      <c r="X2" s="152"/>
      <c r="Y2" s="152"/>
      <c r="Z2" s="152"/>
      <c r="AA2" s="152"/>
      <c r="AB2" s="152"/>
      <c r="AC2" s="152"/>
      <c r="AD2" s="152"/>
      <c r="AE2" s="152"/>
      <c r="AF2" s="152"/>
      <c r="AG2" s="152"/>
      <c r="AH2" s="995" t="s">
        <v>2</v>
      </c>
      <c r="AI2" s="995"/>
      <c r="AJ2" s="995"/>
      <c r="AK2" s="995"/>
      <c r="AL2" s="995"/>
      <c r="AM2" s="995"/>
      <c r="AN2" s="995"/>
      <c r="AO2" s="995"/>
      <c r="AP2" s="995"/>
      <c r="AQ2" s="995"/>
      <c r="AR2" s="995"/>
    </row>
    <row r="3" spans="1:48" s="153" customFormat="1" ht="34.5" customHeight="1">
      <c r="A3" s="926" t="s">
        <v>204</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6"/>
      <c r="AM3" s="926"/>
      <c r="AN3" s="926"/>
      <c r="AO3" s="926"/>
      <c r="AP3" s="926"/>
      <c r="AQ3" s="926"/>
      <c r="AR3" s="926"/>
    </row>
    <row r="4" spans="1:48" s="89" customFormat="1" ht="58.15" customHeight="1">
      <c r="A4" s="839" t="s">
        <v>205</v>
      </c>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c r="AN4" s="839"/>
      <c r="AO4" s="839"/>
      <c r="AP4" s="839"/>
      <c r="AQ4" s="839"/>
      <c r="AR4" s="839"/>
      <c r="AV4" s="154"/>
    </row>
    <row r="5" spans="1:48" s="90" customFormat="1" ht="35.25" customHeight="1">
      <c r="A5" s="927" t="s">
        <v>4</v>
      </c>
      <c r="B5" s="927"/>
      <c r="C5" s="927"/>
      <c r="D5" s="927"/>
      <c r="E5" s="927"/>
      <c r="F5" s="927"/>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V5" s="89"/>
    </row>
    <row r="6" spans="1:48" s="49" customFormat="1" ht="44.45" customHeight="1">
      <c r="A6" s="918" t="s">
        <v>117</v>
      </c>
      <c r="B6" s="918" t="s">
        <v>86</v>
      </c>
      <c r="C6" s="918" t="s">
        <v>87</v>
      </c>
      <c r="D6" s="918" t="s">
        <v>88</v>
      </c>
      <c r="E6" s="918" t="s">
        <v>89</v>
      </c>
      <c r="F6" s="919" t="s">
        <v>206</v>
      </c>
      <c r="G6" s="919" t="s">
        <v>207</v>
      </c>
      <c r="H6" s="959" t="s">
        <v>90</v>
      </c>
      <c r="I6" s="989"/>
      <c r="J6" s="989"/>
      <c r="K6" s="989"/>
      <c r="L6" s="989"/>
      <c r="M6" s="989"/>
      <c r="N6" s="989"/>
      <c r="O6" s="989"/>
      <c r="P6" s="990"/>
      <c r="Q6" s="959" t="s">
        <v>208</v>
      </c>
      <c r="R6" s="989"/>
      <c r="S6" s="989"/>
      <c r="T6" s="989"/>
      <c r="U6" s="989"/>
      <c r="V6" s="989"/>
      <c r="W6" s="990"/>
      <c r="X6" s="991" t="s">
        <v>209</v>
      </c>
      <c r="Y6" s="992"/>
      <c r="Z6" s="992"/>
      <c r="AA6" s="992"/>
      <c r="AB6" s="992"/>
      <c r="AC6" s="993"/>
      <c r="AD6" s="991" t="s">
        <v>210</v>
      </c>
      <c r="AE6" s="992"/>
      <c r="AF6" s="992"/>
      <c r="AG6" s="992"/>
      <c r="AH6" s="992"/>
      <c r="AI6" s="993"/>
      <c r="AJ6" s="918" t="s">
        <v>211</v>
      </c>
      <c r="AK6" s="918"/>
      <c r="AL6" s="918"/>
      <c r="AM6" s="918"/>
      <c r="AN6" s="918"/>
      <c r="AO6" s="918"/>
      <c r="AP6" s="918"/>
      <c r="AQ6" s="918"/>
      <c r="AR6" s="918" t="s">
        <v>9</v>
      </c>
    </row>
    <row r="7" spans="1:48" s="49" customFormat="1" ht="28.5" customHeight="1">
      <c r="A7" s="918"/>
      <c r="B7" s="918"/>
      <c r="C7" s="918"/>
      <c r="D7" s="918"/>
      <c r="E7" s="918"/>
      <c r="F7" s="920"/>
      <c r="G7" s="920"/>
      <c r="H7" s="916" t="s">
        <v>193</v>
      </c>
      <c r="I7" s="916" t="s">
        <v>92</v>
      </c>
      <c r="J7" s="916"/>
      <c r="K7" s="916"/>
      <c r="L7" s="916"/>
      <c r="M7" s="916"/>
      <c r="N7" s="916"/>
      <c r="O7" s="916"/>
      <c r="P7" s="916"/>
      <c r="Q7" s="916" t="s">
        <v>193</v>
      </c>
      <c r="R7" s="916" t="s">
        <v>92</v>
      </c>
      <c r="S7" s="916"/>
      <c r="T7" s="916"/>
      <c r="U7" s="916"/>
      <c r="V7" s="916"/>
      <c r="W7" s="916"/>
      <c r="X7" s="916" t="s">
        <v>212</v>
      </c>
      <c r="Y7" s="918" t="s">
        <v>21</v>
      </c>
      <c r="Z7" s="918"/>
      <c r="AA7" s="918"/>
      <c r="AB7" s="918"/>
      <c r="AC7" s="918"/>
      <c r="AD7" s="985" t="s">
        <v>212</v>
      </c>
      <c r="AE7" s="991" t="s">
        <v>21</v>
      </c>
      <c r="AF7" s="992"/>
      <c r="AG7" s="992"/>
      <c r="AH7" s="992"/>
      <c r="AI7" s="993"/>
      <c r="AJ7" s="916" t="s">
        <v>212</v>
      </c>
      <c r="AK7" s="918" t="s">
        <v>21</v>
      </c>
      <c r="AL7" s="918"/>
      <c r="AM7" s="918"/>
      <c r="AN7" s="918"/>
      <c r="AO7" s="918"/>
      <c r="AP7" s="918"/>
      <c r="AQ7" s="918"/>
      <c r="AR7" s="918"/>
    </row>
    <row r="8" spans="1:48" s="49" customFormat="1" ht="42.6" customHeight="1">
      <c r="A8" s="918"/>
      <c r="B8" s="918"/>
      <c r="C8" s="918"/>
      <c r="D8" s="918"/>
      <c r="E8" s="918"/>
      <c r="F8" s="920"/>
      <c r="G8" s="920"/>
      <c r="H8" s="916"/>
      <c r="I8" s="916" t="s">
        <v>212</v>
      </c>
      <c r="J8" s="916" t="s">
        <v>21</v>
      </c>
      <c r="K8" s="916"/>
      <c r="L8" s="916"/>
      <c r="M8" s="916"/>
      <c r="N8" s="916"/>
      <c r="O8" s="916"/>
      <c r="P8" s="916"/>
      <c r="Q8" s="916"/>
      <c r="R8" s="916" t="s">
        <v>212</v>
      </c>
      <c r="S8" s="916" t="s">
        <v>21</v>
      </c>
      <c r="T8" s="916"/>
      <c r="U8" s="916"/>
      <c r="V8" s="916"/>
      <c r="W8" s="916"/>
      <c r="X8" s="916"/>
      <c r="Y8" s="916" t="s">
        <v>213</v>
      </c>
      <c r="Z8" s="916"/>
      <c r="AA8" s="916"/>
      <c r="AB8" s="916"/>
      <c r="AC8" s="916" t="s">
        <v>214</v>
      </c>
      <c r="AD8" s="986"/>
      <c r="AE8" s="957" t="s">
        <v>213</v>
      </c>
      <c r="AF8" s="958"/>
      <c r="AG8" s="958"/>
      <c r="AH8" s="956"/>
      <c r="AI8" s="985" t="s">
        <v>214</v>
      </c>
      <c r="AJ8" s="916"/>
      <c r="AK8" s="916" t="s">
        <v>213</v>
      </c>
      <c r="AL8" s="916"/>
      <c r="AM8" s="916"/>
      <c r="AN8" s="916"/>
      <c r="AO8" s="916" t="s">
        <v>214</v>
      </c>
      <c r="AP8" s="916"/>
      <c r="AQ8" s="916"/>
      <c r="AR8" s="918"/>
    </row>
    <row r="9" spans="1:48" s="49" customFormat="1" ht="24.75" customHeight="1">
      <c r="A9" s="918"/>
      <c r="B9" s="918"/>
      <c r="C9" s="918"/>
      <c r="D9" s="918"/>
      <c r="E9" s="918"/>
      <c r="F9" s="920"/>
      <c r="G9" s="920"/>
      <c r="H9" s="916"/>
      <c r="I9" s="916"/>
      <c r="J9" s="918" t="s">
        <v>215</v>
      </c>
      <c r="K9" s="918"/>
      <c r="L9" s="918"/>
      <c r="M9" s="916" t="s">
        <v>216</v>
      </c>
      <c r="N9" s="916"/>
      <c r="O9" s="916"/>
      <c r="P9" s="916"/>
      <c r="Q9" s="916"/>
      <c r="R9" s="916"/>
      <c r="S9" s="918" t="s">
        <v>215</v>
      </c>
      <c r="T9" s="918"/>
      <c r="U9" s="918"/>
      <c r="V9" s="916" t="s">
        <v>216</v>
      </c>
      <c r="W9" s="916"/>
      <c r="X9" s="916"/>
      <c r="Y9" s="916"/>
      <c r="Z9" s="916"/>
      <c r="AA9" s="916"/>
      <c r="AB9" s="916"/>
      <c r="AC9" s="916"/>
      <c r="AD9" s="986"/>
      <c r="AE9" s="985" t="s">
        <v>217</v>
      </c>
      <c r="AF9" s="991" t="s">
        <v>94</v>
      </c>
      <c r="AG9" s="992"/>
      <c r="AH9" s="993"/>
      <c r="AI9" s="986"/>
      <c r="AJ9" s="916"/>
      <c r="AK9" s="916" t="s">
        <v>217</v>
      </c>
      <c r="AL9" s="918" t="s">
        <v>94</v>
      </c>
      <c r="AM9" s="918"/>
      <c r="AN9" s="918"/>
      <c r="AO9" s="918" t="s">
        <v>12</v>
      </c>
      <c r="AP9" s="918" t="s">
        <v>94</v>
      </c>
      <c r="AQ9" s="918"/>
      <c r="AR9" s="918"/>
    </row>
    <row r="10" spans="1:48" s="49" customFormat="1" ht="12" customHeight="1">
      <c r="A10" s="918"/>
      <c r="B10" s="918"/>
      <c r="C10" s="918"/>
      <c r="D10" s="918"/>
      <c r="E10" s="918"/>
      <c r="F10" s="920"/>
      <c r="G10" s="920"/>
      <c r="H10" s="916"/>
      <c r="I10" s="916"/>
      <c r="J10" s="918"/>
      <c r="K10" s="918"/>
      <c r="L10" s="918"/>
      <c r="M10" s="916"/>
      <c r="N10" s="916"/>
      <c r="O10" s="916"/>
      <c r="P10" s="916"/>
      <c r="Q10" s="916"/>
      <c r="R10" s="916"/>
      <c r="S10" s="918"/>
      <c r="T10" s="918"/>
      <c r="U10" s="918"/>
      <c r="V10" s="916"/>
      <c r="W10" s="916"/>
      <c r="X10" s="916"/>
      <c r="Y10" s="916" t="s">
        <v>217</v>
      </c>
      <c r="Z10" s="916" t="s">
        <v>44</v>
      </c>
      <c r="AA10" s="916" t="s">
        <v>38</v>
      </c>
      <c r="AB10" s="916" t="s">
        <v>179</v>
      </c>
      <c r="AC10" s="916"/>
      <c r="AD10" s="986"/>
      <c r="AE10" s="986"/>
      <c r="AF10" s="985" t="s">
        <v>44</v>
      </c>
      <c r="AG10" s="985" t="s">
        <v>38</v>
      </c>
      <c r="AH10" s="985" t="s">
        <v>179</v>
      </c>
      <c r="AI10" s="986"/>
      <c r="AJ10" s="916"/>
      <c r="AK10" s="916"/>
      <c r="AL10" s="916" t="s">
        <v>44</v>
      </c>
      <c r="AM10" s="916" t="s">
        <v>38</v>
      </c>
      <c r="AN10" s="916" t="s">
        <v>179</v>
      </c>
      <c r="AO10" s="918"/>
      <c r="AP10" s="916" t="s">
        <v>197</v>
      </c>
      <c r="AQ10" s="916" t="s">
        <v>198</v>
      </c>
      <c r="AR10" s="918"/>
    </row>
    <row r="11" spans="1:48" s="49" customFormat="1" ht="32.25" customHeight="1">
      <c r="A11" s="918"/>
      <c r="B11" s="918"/>
      <c r="C11" s="918"/>
      <c r="D11" s="918"/>
      <c r="E11" s="918"/>
      <c r="F11" s="920"/>
      <c r="G11" s="920"/>
      <c r="H11" s="916"/>
      <c r="I11" s="916"/>
      <c r="J11" s="916" t="s">
        <v>217</v>
      </c>
      <c r="K11" s="916" t="s">
        <v>13</v>
      </c>
      <c r="L11" s="916"/>
      <c r="M11" s="916" t="s">
        <v>199</v>
      </c>
      <c r="N11" s="916" t="s">
        <v>200</v>
      </c>
      <c r="O11" s="916"/>
      <c r="P11" s="916"/>
      <c r="Q11" s="916"/>
      <c r="R11" s="916"/>
      <c r="S11" s="916" t="s">
        <v>217</v>
      </c>
      <c r="T11" s="916" t="s">
        <v>13</v>
      </c>
      <c r="U11" s="916"/>
      <c r="V11" s="916" t="s">
        <v>199</v>
      </c>
      <c r="W11" s="916" t="s">
        <v>200</v>
      </c>
      <c r="X11" s="916"/>
      <c r="Y11" s="916"/>
      <c r="Z11" s="916"/>
      <c r="AA11" s="916"/>
      <c r="AB11" s="916"/>
      <c r="AC11" s="916"/>
      <c r="AD11" s="986"/>
      <c r="AE11" s="986"/>
      <c r="AF11" s="986"/>
      <c r="AG11" s="986"/>
      <c r="AH11" s="986"/>
      <c r="AI11" s="986"/>
      <c r="AJ11" s="916"/>
      <c r="AK11" s="916"/>
      <c r="AL11" s="916"/>
      <c r="AM11" s="916"/>
      <c r="AN11" s="916"/>
      <c r="AO11" s="918"/>
      <c r="AP11" s="916"/>
      <c r="AQ11" s="916"/>
      <c r="AR11" s="918"/>
    </row>
    <row r="12" spans="1:48" s="49" customFormat="1" ht="30" customHeight="1">
      <c r="A12" s="918"/>
      <c r="B12" s="918"/>
      <c r="C12" s="918"/>
      <c r="D12" s="918"/>
      <c r="E12" s="918"/>
      <c r="F12" s="920"/>
      <c r="G12" s="920"/>
      <c r="H12" s="916"/>
      <c r="I12" s="916"/>
      <c r="J12" s="916"/>
      <c r="K12" s="916" t="s">
        <v>44</v>
      </c>
      <c r="L12" s="916" t="s">
        <v>179</v>
      </c>
      <c r="M12" s="916"/>
      <c r="N12" s="916" t="s">
        <v>12</v>
      </c>
      <c r="O12" s="916" t="s">
        <v>13</v>
      </c>
      <c r="P12" s="916"/>
      <c r="Q12" s="916"/>
      <c r="R12" s="916"/>
      <c r="S12" s="916"/>
      <c r="T12" s="916" t="s">
        <v>44</v>
      </c>
      <c r="U12" s="916" t="s">
        <v>179</v>
      </c>
      <c r="V12" s="916"/>
      <c r="W12" s="916"/>
      <c r="X12" s="916"/>
      <c r="Y12" s="916"/>
      <c r="Z12" s="916"/>
      <c r="AA12" s="916"/>
      <c r="AB12" s="916"/>
      <c r="AC12" s="916"/>
      <c r="AD12" s="986"/>
      <c r="AE12" s="986"/>
      <c r="AF12" s="986"/>
      <c r="AG12" s="986"/>
      <c r="AH12" s="986"/>
      <c r="AI12" s="986"/>
      <c r="AJ12" s="916"/>
      <c r="AK12" s="916"/>
      <c r="AL12" s="916"/>
      <c r="AM12" s="916"/>
      <c r="AN12" s="916"/>
      <c r="AO12" s="918"/>
      <c r="AP12" s="916"/>
      <c r="AQ12" s="916"/>
      <c r="AR12" s="918"/>
    </row>
    <row r="13" spans="1:48" s="49" customFormat="1" ht="56.25">
      <c r="A13" s="918"/>
      <c r="B13" s="918"/>
      <c r="C13" s="918"/>
      <c r="D13" s="918"/>
      <c r="E13" s="918"/>
      <c r="F13" s="921"/>
      <c r="G13" s="921"/>
      <c r="H13" s="916"/>
      <c r="I13" s="916"/>
      <c r="J13" s="916"/>
      <c r="K13" s="916"/>
      <c r="L13" s="916"/>
      <c r="M13" s="916"/>
      <c r="N13" s="916"/>
      <c r="O13" s="95" t="s">
        <v>197</v>
      </c>
      <c r="P13" s="95" t="s">
        <v>198</v>
      </c>
      <c r="Q13" s="916"/>
      <c r="R13" s="916"/>
      <c r="S13" s="916"/>
      <c r="T13" s="916"/>
      <c r="U13" s="916"/>
      <c r="V13" s="916"/>
      <c r="W13" s="916"/>
      <c r="X13" s="916"/>
      <c r="Y13" s="916"/>
      <c r="Z13" s="916"/>
      <c r="AA13" s="916"/>
      <c r="AB13" s="916"/>
      <c r="AC13" s="916"/>
      <c r="AD13" s="987"/>
      <c r="AE13" s="987"/>
      <c r="AF13" s="987"/>
      <c r="AG13" s="987"/>
      <c r="AH13" s="987"/>
      <c r="AI13" s="987"/>
      <c r="AJ13" s="916"/>
      <c r="AK13" s="916"/>
      <c r="AL13" s="916"/>
      <c r="AM13" s="916"/>
      <c r="AN13" s="916"/>
      <c r="AO13" s="918"/>
      <c r="AP13" s="916"/>
      <c r="AQ13" s="916"/>
      <c r="AR13" s="918"/>
    </row>
    <row r="14" spans="1:48" s="51" customFormat="1" ht="24" customHeight="1">
      <c r="A14" s="50">
        <v>1</v>
      </c>
      <c r="B14" s="50">
        <f>A14+1</f>
        <v>2</v>
      </c>
      <c r="C14" s="50">
        <f t="shared" ref="C14:AR14" si="0">B14+1</f>
        <v>3</v>
      </c>
      <c r="D14" s="50">
        <f t="shared" si="0"/>
        <v>4</v>
      </c>
      <c r="E14" s="50">
        <f t="shared" si="0"/>
        <v>5</v>
      </c>
      <c r="F14" s="50">
        <f t="shared" si="0"/>
        <v>6</v>
      </c>
      <c r="G14" s="50">
        <f t="shared" si="0"/>
        <v>7</v>
      </c>
      <c r="H14" s="50">
        <f t="shared" si="0"/>
        <v>8</v>
      </c>
      <c r="I14" s="50">
        <f t="shared" si="0"/>
        <v>9</v>
      </c>
      <c r="J14" s="50">
        <f t="shared" si="0"/>
        <v>10</v>
      </c>
      <c r="K14" s="50">
        <f t="shared" si="0"/>
        <v>11</v>
      </c>
      <c r="L14" s="50">
        <f t="shared" si="0"/>
        <v>12</v>
      </c>
      <c r="M14" s="50">
        <f t="shared" si="0"/>
        <v>13</v>
      </c>
      <c r="N14" s="50">
        <f t="shared" si="0"/>
        <v>14</v>
      </c>
      <c r="O14" s="50">
        <f t="shared" si="0"/>
        <v>15</v>
      </c>
      <c r="P14" s="50">
        <f t="shared" si="0"/>
        <v>16</v>
      </c>
      <c r="Q14" s="50">
        <f t="shared" si="0"/>
        <v>17</v>
      </c>
      <c r="R14" s="50">
        <f t="shared" si="0"/>
        <v>18</v>
      </c>
      <c r="S14" s="50">
        <f t="shared" si="0"/>
        <v>19</v>
      </c>
      <c r="T14" s="50">
        <f t="shared" si="0"/>
        <v>20</v>
      </c>
      <c r="U14" s="50">
        <f t="shared" si="0"/>
        <v>21</v>
      </c>
      <c r="V14" s="50">
        <f t="shared" si="0"/>
        <v>22</v>
      </c>
      <c r="W14" s="50">
        <f t="shared" si="0"/>
        <v>23</v>
      </c>
      <c r="X14" s="50">
        <f t="shared" si="0"/>
        <v>24</v>
      </c>
      <c r="Y14" s="50">
        <f t="shared" si="0"/>
        <v>25</v>
      </c>
      <c r="Z14" s="50">
        <f t="shared" si="0"/>
        <v>26</v>
      </c>
      <c r="AA14" s="50">
        <f t="shared" si="0"/>
        <v>27</v>
      </c>
      <c r="AB14" s="50">
        <f t="shared" si="0"/>
        <v>28</v>
      </c>
      <c r="AC14" s="50">
        <f t="shared" si="0"/>
        <v>29</v>
      </c>
      <c r="AD14" s="50">
        <f t="shared" si="0"/>
        <v>30</v>
      </c>
      <c r="AE14" s="50">
        <f t="shared" si="0"/>
        <v>31</v>
      </c>
      <c r="AF14" s="50">
        <f t="shared" si="0"/>
        <v>32</v>
      </c>
      <c r="AG14" s="50">
        <f t="shared" si="0"/>
        <v>33</v>
      </c>
      <c r="AH14" s="50">
        <f t="shared" si="0"/>
        <v>34</v>
      </c>
      <c r="AI14" s="50">
        <f t="shared" si="0"/>
        <v>35</v>
      </c>
      <c r="AJ14" s="50">
        <v>17</v>
      </c>
      <c r="AK14" s="50">
        <f t="shared" si="0"/>
        <v>18</v>
      </c>
      <c r="AL14" s="50">
        <f t="shared" si="0"/>
        <v>19</v>
      </c>
      <c r="AM14" s="50">
        <f t="shared" si="0"/>
        <v>20</v>
      </c>
      <c r="AN14" s="50">
        <f t="shared" si="0"/>
        <v>21</v>
      </c>
      <c r="AO14" s="50">
        <f t="shared" si="0"/>
        <v>22</v>
      </c>
      <c r="AP14" s="50">
        <f t="shared" si="0"/>
        <v>23</v>
      </c>
      <c r="AQ14" s="50">
        <f t="shared" si="0"/>
        <v>24</v>
      </c>
      <c r="AR14" s="50">
        <f t="shared" si="0"/>
        <v>25</v>
      </c>
    </row>
    <row r="15" spans="1:48" s="51" customFormat="1" ht="27" customHeight="1">
      <c r="A15" s="50"/>
      <c r="B15" s="52" t="s">
        <v>17</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row>
    <row r="16" spans="1:48" s="51" customFormat="1" ht="27" customHeight="1">
      <c r="A16" s="52" t="s">
        <v>201</v>
      </c>
      <c r="B16" s="54" t="s">
        <v>202</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row>
    <row r="17" spans="1:44" ht="46.5" customHeight="1">
      <c r="A17" s="53" t="s">
        <v>48</v>
      </c>
      <c r="B17" s="58" t="s">
        <v>318</v>
      </c>
      <c r="C17" s="59"/>
      <c r="D17" s="59"/>
      <c r="E17" s="59"/>
      <c r="F17" s="59"/>
      <c r="G17" s="59"/>
      <c r="H17" s="59"/>
      <c r="I17" s="60"/>
      <c r="J17" s="60"/>
      <c r="K17" s="60"/>
      <c r="L17" s="60"/>
      <c r="M17" s="60"/>
      <c r="N17" s="60"/>
      <c r="O17" s="60"/>
      <c r="P17" s="60"/>
      <c r="Q17" s="60"/>
      <c r="R17" s="60"/>
      <c r="S17" s="60"/>
      <c r="T17" s="60"/>
      <c r="U17" s="60"/>
      <c r="V17" s="60"/>
      <c r="W17" s="60"/>
      <c r="X17" s="98"/>
      <c r="Y17" s="98"/>
      <c r="Z17" s="98"/>
      <c r="AA17" s="98"/>
      <c r="AB17" s="98"/>
      <c r="AC17" s="98"/>
      <c r="AD17" s="98"/>
      <c r="AE17" s="98"/>
      <c r="AF17" s="98"/>
      <c r="AG17" s="98"/>
      <c r="AH17" s="98"/>
      <c r="AI17" s="98"/>
      <c r="AJ17" s="98"/>
      <c r="AK17" s="98"/>
      <c r="AL17" s="98"/>
      <c r="AM17" s="98"/>
      <c r="AN17" s="98"/>
      <c r="AO17" s="98"/>
      <c r="AP17" s="98"/>
      <c r="AQ17" s="98"/>
      <c r="AR17" s="98"/>
    </row>
    <row r="18" spans="1:44" s="76" customFormat="1" ht="78.75" customHeight="1">
      <c r="A18" s="62" t="s">
        <v>96</v>
      </c>
      <c r="B18" s="77" t="s">
        <v>320</v>
      </c>
      <c r="C18" s="74"/>
      <c r="D18" s="74"/>
      <c r="E18" s="74"/>
      <c r="F18" s="74"/>
      <c r="G18" s="74"/>
      <c r="H18" s="74"/>
      <c r="I18" s="75"/>
      <c r="J18" s="75"/>
      <c r="K18" s="75"/>
      <c r="L18" s="75"/>
      <c r="M18" s="75"/>
      <c r="N18" s="75"/>
      <c r="O18" s="75"/>
      <c r="P18" s="75"/>
      <c r="Q18" s="75"/>
      <c r="R18" s="75"/>
      <c r="S18" s="75"/>
      <c r="T18" s="75"/>
      <c r="U18" s="75"/>
      <c r="V18" s="75"/>
      <c r="W18" s="75"/>
      <c r="X18" s="102"/>
      <c r="Y18" s="102"/>
      <c r="Z18" s="102"/>
      <c r="AA18" s="102"/>
      <c r="AB18" s="102"/>
      <c r="AC18" s="102"/>
      <c r="AD18" s="102"/>
      <c r="AE18" s="102"/>
      <c r="AF18" s="102"/>
      <c r="AG18" s="102"/>
      <c r="AH18" s="102"/>
      <c r="AI18" s="102"/>
      <c r="AJ18" s="102"/>
      <c r="AK18" s="102"/>
      <c r="AL18" s="102"/>
      <c r="AM18" s="102"/>
      <c r="AN18" s="102"/>
      <c r="AO18" s="102"/>
      <c r="AP18" s="102"/>
      <c r="AQ18" s="102"/>
      <c r="AR18" s="102"/>
    </row>
    <row r="19" spans="1:44" ht="27" customHeight="1">
      <c r="A19" s="72" t="s">
        <v>97</v>
      </c>
      <c r="B19" s="73" t="s">
        <v>98</v>
      </c>
      <c r="C19" s="59"/>
      <c r="D19" s="59"/>
      <c r="E19" s="59"/>
      <c r="F19" s="59"/>
      <c r="G19" s="59"/>
      <c r="H19" s="59"/>
      <c r="I19" s="60"/>
      <c r="J19" s="60"/>
      <c r="K19" s="60"/>
      <c r="L19" s="60"/>
      <c r="M19" s="60"/>
      <c r="N19" s="60"/>
      <c r="O19" s="60"/>
      <c r="P19" s="60"/>
      <c r="Q19" s="60"/>
      <c r="R19" s="60"/>
      <c r="S19" s="60"/>
      <c r="T19" s="60"/>
      <c r="U19" s="60"/>
      <c r="V19" s="60"/>
      <c r="W19" s="60"/>
      <c r="X19" s="98"/>
      <c r="Y19" s="98"/>
      <c r="Z19" s="98"/>
      <c r="AA19" s="98"/>
      <c r="AB19" s="98"/>
      <c r="AC19" s="98"/>
      <c r="AD19" s="98"/>
      <c r="AE19" s="98"/>
      <c r="AF19" s="98"/>
      <c r="AG19" s="98"/>
      <c r="AH19" s="98"/>
      <c r="AI19" s="98"/>
      <c r="AJ19" s="98"/>
      <c r="AK19" s="98"/>
      <c r="AL19" s="98"/>
      <c r="AM19" s="98"/>
      <c r="AN19" s="98"/>
      <c r="AO19" s="98"/>
      <c r="AP19" s="98"/>
      <c r="AQ19" s="98"/>
      <c r="AR19" s="98"/>
    </row>
    <row r="20" spans="1:44" ht="27" customHeight="1">
      <c r="A20" s="72" t="s">
        <v>99</v>
      </c>
      <c r="B20" s="100" t="s">
        <v>100</v>
      </c>
      <c r="C20" s="59"/>
      <c r="D20" s="59"/>
      <c r="E20" s="59"/>
      <c r="F20" s="59"/>
      <c r="G20" s="59"/>
      <c r="H20" s="59"/>
      <c r="I20" s="60"/>
      <c r="J20" s="60"/>
      <c r="K20" s="60"/>
      <c r="L20" s="60"/>
      <c r="M20" s="60"/>
      <c r="N20" s="60"/>
      <c r="O20" s="60"/>
      <c r="P20" s="60"/>
      <c r="Q20" s="60"/>
      <c r="R20" s="60"/>
      <c r="S20" s="60"/>
      <c r="T20" s="60"/>
      <c r="U20" s="60"/>
      <c r="V20" s="60"/>
      <c r="W20" s="60"/>
      <c r="X20" s="98"/>
      <c r="Y20" s="98"/>
      <c r="Z20" s="98"/>
      <c r="AA20" s="98"/>
      <c r="AB20" s="98"/>
      <c r="AC20" s="98"/>
      <c r="AD20" s="98"/>
      <c r="AE20" s="98"/>
      <c r="AF20" s="98"/>
      <c r="AG20" s="98"/>
      <c r="AH20" s="98"/>
      <c r="AI20" s="98"/>
      <c r="AJ20" s="98"/>
      <c r="AK20" s="98"/>
      <c r="AL20" s="98"/>
      <c r="AM20" s="98"/>
      <c r="AN20" s="98"/>
      <c r="AO20" s="98"/>
      <c r="AP20" s="98"/>
      <c r="AQ20" s="98"/>
      <c r="AR20" s="98"/>
    </row>
    <row r="21" spans="1:44" s="66" customFormat="1" ht="40.5" customHeight="1">
      <c r="A21" s="62" t="s">
        <v>101</v>
      </c>
      <c r="B21" s="77" t="s">
        <v>322</v>
      </c>
      <c r="C21" s="64"/>
      <c r="D21" s="64"/>
      <c r="E21" s="64"/>
      <c r="F21" s="64"/>
      <c r="G21" s="64"/>
      <c r="H21" s="64"/>
      <c r="I21" s="65"/>
      <c r="J21" s="65"/>
      <c r="K21" s="65"/>
      <c r="L21" s="65"/>
      <c r="M21" s="65"/>
      <c r="N21" s="65"/>
      <c r="O21" s="65"/>
      <c r="P21" s="65"/>
      <c r="Q21" s="65"/>
      <c r="R21" s="65"/>
      <c r="S21" s="65"/>
      <c r="T21" s="65"/>
      <c r="U21" s="65"/>
      <c r="V21" s="65"/>
      <c r="W21" s="65"/>
      <c r="X21" s="99"/>
      <c r="Y21" s="99"/>
      <c r="Z21" s="99"/>
      <c r="AA21" s="99"/>
      <c r="AB21" s="99"/>
      <c r="AC21" s="99"/>
      <c r="AD21" s="99"/>
      <c r="AE21" s="99"/>
      <c r="AF21" s="99"/>
      <c r="AG21" s="99"/>
      <c r="AH21" s="99"/>
      <c r="AI21" s="99"/>
      <c r="AJ21" s="99"/>
      <c r="AK21" s="99"/>
      <c r="AL21" s="99"/>
      <c r="AM21" s="99"/>
      <c r="AN21" s="99"/>
      <c r="AO21" s="99"/>
      <c r="AP21" s="99"/>
      <c r="AQ21" s="99"/>
      <c r="AR21" s="99"/>
    </row>
    <row r="22" spans="1:44" ht="27" customHeight="1">
      <c r="A22" s="72" t="s">
        <v>97</v>
      </c>
      <c r="B22" s="73" t="s">
        <v>98</v>
      </c>
      <c r="C22" s="59"/>
      <c r="D22" s="59"/>
      <c r="E22" s="59"/>
      <c r="F22" s="59"/>
      <c r="G22" s="59"/>
      <c r="H22" s="59"/>
      <c r="I22" s="60"/>
      <c r="J22" s="60"/>
      <c r="K22" s="60"/>
      <c r="L22" s="60"/>
      <c r="M22" s="60"/>
      <c r="N22" s="60"/>
      <c r="O22" s="60"/>
      <c r="P22" s="60"/>
      <c r="Q22" s="60"/>
      <c r="R22" s="60"/>
      <c r="S22" s="60"/>
      <c r="T22" s="60"/>
      <c r="U22" s="60"/>
      <c r="V22" s="60"/>
      <c r="W22" s="60"/>
      <c r="X22" s="98"/>
      <c r="Y22" s="98"/>
      <c r="Z22" s="98"/>
      <c r="AA22" s="98"/>
      <c r="AB22" s="98"/>
      <c r="AC22" s="98"/>
      <c r="AD22" s="98"/>
      <c r="AE22" s="98"/>
      <c r="AF22" s="98"/>
      <c r="AG22" s="98"/>
      <c r="AH22" s="98"/>
      <c r="AI22" s="98"/>
      <c r="AJ22" s="98"/>
      <c r="AK22" s="98"/>
      <c r="AL22" s="98"/>
      <c r="AM22" s="98"/>
      <c r="AN22" s="98"/>
      <c r="AO22" s="98"/>
      <c r="AP22" s="98"/>
      <c r="AQ22" s="98"/>
      <c r="AR22" s="98"/>
    </row>
    <row r="23" spans="1:44" ht="27" customHeight="1">
      <c r="A23" s="72" t="s">
        <v>99</v>
      </c>
      <c r="B23" s="100" t="s">
        <v>100</v>
      </c>
      <c r="C23" s="59"/>
      <c r="D23" s="59"/>
      <c r="E23" s="59"/>
      <c r="F23" s="59"/>
      <c r="G23" s="59"/>
      <c r="H23" s="59"/>
      <c r="I23" s="60"/>
      <c r="J23" s="60"/>
      <c r="K23" s="60"/>
      <c r="L23" s="60"/>
      <c r="M23" s="60"/>
      <c r="N23" s="60"/>
      <c r="O23" s="60"/>
      <c r="P23" s="60"/>
      <c r="Q23" s="60"/>
      <c r="R23" s="60"/>
      <c r="S23" s="60"/>
      <c r="T23" s="60"/>
      <c r="U23" s="60"/>
      <c r="V23" s="60"/>
      <c r="W23" s="60"/>
      <c r="X23" s="98"/>
      <c r="Y23" s="98"/>
      <c r="Z23" s="98"/>
      <c r="AA23" s="98"/>
      <c r="AB23" s="98"/>
      <c r="AC23" s="98"/>
      <c r="AD23" s="98"/>
      <c r="AE23" s="98"/>
      <c r="AF23" s="98"/>
      <c r="AG23" s="98"/>
      <c r="AH23" s="98"/>
      <c r="AI23" s="98"/>
      <c r="AJ23" s="98"/>
      <c r="AK23" s="98"/>
      <c r="AL23" s="98"/>
      <c r="AM23" s="98"/>
      <c r="AN23" s="98"/>
      <c r="AO23" s="98"/>
      <c r="AP23" s="98"/>
      <c r="AQ23" s="98"/>
      <c r="AR23" s="98"/>
    </row>
    <row r="24" spans="1:44" s="57" customFormat="1" ht="40.5" customHeight="1">
      <c r="A24" s="53" t="s">
        <v>50</v>
      </c>
      <c r="B24" s="58" t="s">
        <v>323</v>
      </c>
      <c r="C24" s="55"/>
      <c r="D24" s="55"/>
      <c r="E24" s="55"/>
      <c r="F24" s="55"/>
      <c r="G24" s="55"/>
      <c r="H24" s="55"/>
      <c r="I24" s="56"/>
      <c r="J24" s="56"/>
      <c r="K24" s="56"/>
      <c r="L24" s="56"/>
      <c r="M24" s="56"/>
      <c r="N24" s="56"/>
      <c r="O24" s="56"/>
      <c r="P24" s="56"/>
      <c r="Q24" s="56"/>
      <c r="R24" s="56"/>
      <c r="S24" s="56"/>
      <c r="T24" s="56"/>
      <c r="U24" s="56"/>
      <c r="V24" s="56"/>
      <c r="W24" s="56"/>
      <c r="X24" s="101"/>
      <c r="Y24" s="101"/>
      <c r="Z24" s="101"/>
      <c r="AA24" s="101"/>
      <c r="AB24" s="101"/>
      <c r="AC24" s="101"/>
      <c r="AD24" s="101"/>
      <c r="AE24" s="101"/>
      <c r="AF24" s="101"/>
      <c r="AG24" s="101"/>
      <c r="AH24" s="101"/>
      <c r="AI24" s="101"/>
      <c r="AJ24" s="101"/>
      <c r="AK24" s="101"/>
      <c r="AL24" s="101"/>
      <c r="AM24" s="101"/>
      <c r="AN24" s="101"/>
      <c r="AO24" s="101"/>
      <c r="AP24" s="101"/>
      <c r="AQ24" s="101"/>
      <c r="AR24" s="101"/>
    </row>
    <row r="25" spans="1:44" s="76" customFormat="1" ht="78" customHeight="1">
      <c r="A25" s="62" t="s">
        <v>96</v>
      </c>
      <c r="B25" s="77" t="s">
        <v>320</v>
      </c>
      <c r="C25" s="74"/>
      <c r="D25" s="74"/>
      <c r="E25" s="74"/>
      <c r="F25" s="74"/>
      <c r="G25" s="74"/>
      <c r="H25" s="74"/>
      <c r="I25" s="75"/>
      <c r="J25" s="75"/>
      <c r="K25" s="75"/>
      <c r="L25" s="75"/>
      <c r="M25" s="75"/>
      <c r="N25" s="75"/>
      <c r="O25" s="75"/>
      <c r="P25" s="75"/>
      <c r="Q25" s="75"/>
      <c r="R25" s="75"/>
      <c r="S25" s="75"/>
      <c r="T25" s="75"/>
      <c r="U25" s="75"/>
      <c r="V25" s="75"/>
      <c r="W25" s="75"/>
      <c r="X25" s="102"/>
      <c r="Y25" s="102"/>
      <c r="Z25" s="102"/>
      <c r="AA25" s="102"/>
      <c r="AB25" s="102"/>
      <c r="AC25" s="102"/>
      <c r="AD25" s="102"/>
      <c r="AE25" s="102"/>
      <c r="AF25" s="102"/>
      <c r="AG25" s="102"/>
      <c r="AH25" s="102"/>
      <c r="AI25" s="102"/>
      <c r="AJ25" s="102"/>
      <c r="AK25" s="102"/>
      <c r="AL25" s="102"/>
      <c r="AM25" s="102"/>
      <c r="AN25" s="102"/>
      <c r="AO25" s="102"/>
      <c r="AP25" s="102"/>
      <c r="AQ25" s="102"/>
      <c r="AR25" s="102"/>
    </row>
    <row r="26" spans="1:44" ht="27" customHeight="1">
      <c r="A26" s="72" t="s">
        <v>97</v>
      </c>
      <c r="B26" s="73" t="s">
        <v>98</v>
      </c>
      <c r="C26" s="59"/>
      <c r="D26" s="59"/>
      <c r="E26" s="59"/>
      <c r="F26" s="59"/>
      <c r="G26" s="59"/>
      <c r="H26" s="59"/>
      <c r="I26" s="60"/>
      <c r="J26" s="60"/>
      <c r="K26" s="60"/>
      <c r="L26" s="60"/>
      <c r="M26" s="60"/>
      <c r="N26" s="60"/>
      <c r="O26" s="60"/>
      <c r="P26" s="60"/>
      <c r="Q26" s="60"/>
      <c r="R26" s="60"/>
      <c r="S26" s="60"/>
      <c r="T26" s="60"/>
      <c r="U26" s="60"/>
      <c r="V26" s="60"/>
      <c r="W26" s="60"/>
      <c r="X26" s="98"/>
      <c r="Y26" s="98"/>
      <c r="Z26" s="98"/>
      <c r="AA26" s="98"/>
      <c r="AB26" s="98"/>
      <c r="AC26" s="98"/>
      <c r="AD26" s="98"/>
      <c r="AE26" s="98"/>
      <c r="AF26" s="98"/>
      <c r="AG26" s="98"/>
      <c r="AH26" s="98"/>
      <c r="AI26" s="98"/>
      <c r="AJ26" s="98"/>
      <c r="AK26" s="98"/>
      <c r="AL26" s="98"/>
      <c r="AM26" s="98"/>
      <c r="AN26" s="98"/>
      <c r="AO26" s="98"/>
      <c r="AP26" s="98"/>
      <c r="AQ26" s="98"/>
      <c r="AR26" s="98"/>
    </row>
    <row r="27" spans="1:44" ht="27" customHeight="1">
      <c r="A27" s="72" t="s">
        <v>99</v>
      </c>
      <c r="B27" s="100" t="s">
        <v>100</v>
      </c>
      <c r="C27" s="59"/>
      <c r="D27" s="59"/>
      <c r="E27" s="59"/>
      <c r="F27" s="59"/>
      <c r="G27" s="59"/>
      <c r="H27" s="59"/>
      <c r="I27" s="60"/>
      <c r="J27" s="60"/>
      <c r="K27" s="60"/>
      <c r="L27" s="60"/>
      <c r="M27" s="60"/>
      <c r="N27" s="60"/>
      <c r="O27" s="60"/>
      <c r="P27" s="60"/>
      <c r="Q27" s="60"/>
      <c r="R27" s="60"/>
      <c r="S27" s="60"/>
      <c r="T27" s="60"/>
      <c r="U27" s="60"/>
      <c r="V27" s="60"/>
      <c r="W27" s="60"/>
      <c r="X27" s="98"/>
      <c r="Y27" s="98"/>
      <c r="Z27" s="98"/>
      <c r="AA27" s="98"/>
      <c r="AB27" s="98"/>
      <c r="AC27" s="98"/>
      <c r="AD27" s="98"/>
      <c r="AE27" s="98"/>
      <c r="AF27" s="98"/>
      <c r="AG27" s="98"/>
      <c r="AH27" s="98"/>
      <c r="AI27" s="98"/>
      <c r="AJ27" s="98"/>
      <c r="AK27" s="98"/>
      <c r="AL27" s="98"/>
      <c r="AM27" s="98"/>
      <c r="AN27" s="98"/>
      <c r="AO27" s="98"/>
      <c r="AP27" s="98"/>
      <c r="AQ27" s="98"/>
      <c r="AR27" s="98"/>
    </row>
    <row r="28" spans="1:44" s="66" customFormat="1" ht="40.5" customHeight="1">
      <c r="A28" s="62" t="s">
        <v>101</v>
      </c>
      <c r="B28" s="77" t="s">
        <v>322</v>
      </c>
      <c r="C28" s="64"/>
      <c r="D28" s="64"/>
      <c r="E28" s="64"/>
      <c r="F28" s="64"/>
      <c r="G28" s="64"/>
      <c r="H28" s="64"/>
      <c r="I28" s="65"/>
      <c r="J28" s="65"/>
      <c r="K28" s="65"/>
      <c r="L28" s="65"/>
      <c r="M28" s="65"/>
      <c r="N28" s="65"/>
      <c r="O28" s="65"/>
      <c r="P28" s="65"/>
      <c r="Q28" s="65"/>
      <c r="R28" s="65"/>
      <c r="S28" s="65"/>
      <c r="T28" s="65"/>
      <c r="U28" s="65"/>
      <c r="V28" s="65"/>
      <c r="W28" s="65"/>
      <c r="X28" s="99"/>
      <c r="Y28" s="99"/>
      <c r="Z28" s="99"/>
      <c r="AA28" s="99"/>
      <c r="AB28" s="99"/>
      <c r="AC28" s="99"/>
      <c r="AD28" s="99"/>
      <c r="AE28" s="99"/>
      <c r="AF28" s="99"/>
      <c r="AG28" s="99"/>
      <c r="AH28" s="99"/>
      <c r="AI28" s="99"/>
      <c r="AJ28" s="99"/>
      <c r="AK28" s="99"/>
      <c r="AL28" s="99"/>
      <c r="AM28" s="99"/>
      <c r="AN28" s="99"/>
      <c r="AO28" s="99"/>
      <c r="AP28" s="99"/>
      <c r="AQ28" s="99"/>
      <c r="AR28" s="99"/>
    </row>
    <row r="29" spans="1:44" ht="27" customHeight="1">
      <c r="A29" s="72" t="s">
        <v>97</v>
      </c>
      <c r="B29" s="73" t="s">
        <v>98</v>
      </c>
      <c r="C29" s="59"/>
      <c r="D29" s="59"/>
      <c r="E29" s="59"/>
      <c r="F29" s="59"/>
      <c r="G29" s="59"/>
      <c r="H29" s="59"/>
      <c r="I29" s="60"/>
      <c r="J29" s="60"/>
      <c r="K29" s="60"/>
      <c r="L29" s="60"/>
      <c r="M29" s="60"/>
      <c r="N29" s="60"/>
      <c r="O29" s="60"/>
      <c r="P29" s="60"/>
      <c r="Q29" s="60"/>
      <c r="R29" s="60"/>
      <c r="S29" s="60"/>
      <c r="T29" s="60"/>
      <c r="U29" s="60"/>
      <c r="V29" s="60"/>
      <c r="W29" s="60"/>
      <c r="X29" s="98"/>
      <c r="Y29" s="98"/>
      <c r="Z29" s="98"/>
      <c r="AA29" s="98"/>
      <c r="AB29" s="98"/>
      <c r="AC29" s="98"/>
      <c r="AD29" s="98"/>
      <c r="AE29" s="98"/>
      <c r="AF29" s="98"/>
      <c r="AG29" s="98"/>
      <c r="AH29" s="98"/>
      <c r="AI29" s="98"/>
      <c r="AJ29" s="98"/>
      <c r="AK29" s="98"/>
      <c r="AL29" s="98"/>
      <c r="AM29" s="98"/>
      <c r="AN29" s="98"/>
      <c r="AO29" s="98"/>
      <c r="AP29" s="98"/>
      <c r="AQ29" s="98"/>
      <c r="AR29" s="98"/>
    </row>
    <row r="30" spans="1:44" ht="27" customHeight="1">
      <c r="A30" s="72" t="s">
        <v>99</v>
      </c>
      <c r="B30" s="100" t="s">
        <v>100</v>
      </c>
      <c r="C30" s="59"/>
      <c r="D30" s="59"/>
      <c r="E30" s="59"/>
      <c r="F30" s="59"/>
      <c r="G30" s="59"/>
      <c r="H30" s="59"/>
      <c r="I30" s="60"/>
      <c r="J30" s="60"/>
      <c r="K30" s="60"/>
      <c r="L30" s="60"/>
      <c r="M30" s="60"/>
      <c r="N30" s="60"/>
      <c r="O30" s="60"/>
      <c r="P30" s="60"/>
      <c r="Q30" s="60"/>
      <c r="R30" s="60"/>
      <c r="S30" s="60"/>
      <c r="T30" s="60"/>
      <c r="U30" s="60"/>
      <c r="V30" s="60"/>
      <c r="W30" s="60"/>
      <c r="X30" s="98"/>
      <c r="Y30" s="98"/>
      <c r="Z30" s="98"/>
      <c r="AA30" s="98"/>
      <c r="AB30" s="98"/>
      <c r="AC30" s="98"/>
      <c r="AD30" s="98"/>
      <c r="AE30" s="98"/>
      <c r="AF30" s="98"/>
      <c r="AG30" s="98"/>
      <c r="AH30" s="98"/>
      <c r="AI30" s="98"/>
      <c r="AJ30" s="98"/>
      <c r="AK30" s="98"/>
      <c r="AL30" s="98"/>
      <c r="AM30" s="98"/>
      <c r="AN30" s="98"/>
      <c r="AO30" s="98"/>
      <c r="AP30" s="98"/>
      <c r="AQ30" s="98"/>
      <c r="AR30" s="98"/>
    </row>
    <row r="31" spans="1:44" s="51" customFormat="1" ht="27" customHeight="1">
      <c r="A31" s="53" t="s">
        <v>113</v>
      </c>
      <c r="B31" s="54" t="s">
        <v>202</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row>
    <row r="32" spans="1:44" s="51" customFormat="1" ht="27" customHeight="1">
      <c r="A32" s="72"/>
      <c r="B32" s="73" t="s">
        <v>114</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row>
    <row r="33" spans="1:44" s="51" customFormat="1" ht="10.15" customHeight="1">
      <c r="A33" s="50"/>
      <c r="B33" s="1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row>
    <row r="34" spans="1:44" s="105" customFormat="1" ht="26.25" customHeight="1">
      <c r="A34" s="104"/>
      <c r="B34" s="988" t="s">
        <v>135</v>
      </c>
      <c r="C34" s="988"/>
      <c r="D34" s="988"/>
      <c r="E34" s="988"/>
      <c r="F34" s="988"/>
      <c r="G34" s="988"/>
      <c r="H34" s="988"/>
      <c r="I34" s="988"/>
      <c r="J34" s="988"/>
      <c r="K34" s="988"/>
      <c r="L34" s="988"/>
      <c r="M34" s="988"/>
      <c r="N34" s="988"/>
      <c r="O34" s="988"/>
      <c r="P34" s="988"/>
      <c r="Q34" s="988"/>
      <c r="R34" s="988"/>
      <c r="S34" s="988"/>
      <c r="T34" s="988"/>
      <c r="U34" s="988"/>
      <c r="V34" s="988"/>
      <c r="W34" s="988"/>
      <c r="X34" s="988"/>
      <c r="Y34" s="988"/>
      <c r="Z34" s="988"/>
      <c r="AA34" s="988"/>
      <c r="AB34" s="988"/>
      <c r="AC34" s="988"/>
      <c r="AD34" s="988"/>
      <c r="AE34" s="988"/>
      <c r="AF34" s="988"/>
      <c r="AG34" s="988"/>
      <c r="AH34" s="988"/>
      <c r="AI34" s="988"/>
      <c r="AJ34" s="988"/>
      <c r="AK34" s="988"/>
      <c r="AL34" s="988"/>
      <c r="AM34" s="988"/>
      <c r="AN34" s="988"/>
      <c r="AO34" s="988"/>
      <c r="AP34" s="988"/>
      <c r="AQ34" s="988"/>
      <c r="AR34" s="988"/>
    </row>
    <row r="35" spans="1:44" s="105" customFormat="1" ht="72" customHeight="1">
      <c r="A35" s="104"/>
      <c r="B35" s="982" t="s">
        <v>218</v>
      </c>
      <c r="C35" s="982"/>
      <c r="D35" s="982"/>
      <c r="E35" s="982"/>
      <c r="F35" s="982"/>
      <c r="G35" s="982"/>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982"/>
      <c r="AM35" s="982"/>
      <c r="AN35" s="982"/>
      <c r="AO35" s="982"/>
      <c r="AP35" s="982"/>
      <c r="AQ35" s="982"/>
      <c r="AR35" s="982"/>
    </row>
    <row r="36" spans="1:44" s="105" customFormat="1" ht="21.75" customHeight="1">
      <c r="A36" s="151"/>
      <c r="B36" s="983" t="s">
        <v>219</v>
      </c>
      <c r="C36" s="983"/>
      <c r="D36" s="983"/>
      <c r="E36" s="983"/>
      <c r="F36" s="983"/>
      <c r="G36" s="983"/>
      <c r="H36" s="983"/>
      <c r="I36" s="983"/>
      <c r="J36" s="983"/>
      <c r="K36" s="983"/>
      <c r="L36" s="983"/>
      <c r="M36" s="983"/>
      <c r="N36" s="983"/>
      <c r="O36" s="983"/>
      <c r="P36" s="983"/>
      <c r="Q36" s="983"/>
      <c r="R36" s="983"/>
      <c r="S36" s="983"/>
      <c r="T36" s="983"/>
      <c r="U36" s="983"/>
      <c r="V36" s="983"/>
      <c r="W36" s="983"/>
      <c r="X36" s="983"/>
      <c r="Y36" s="983"/>
      <c r="Z36" s="983"/>
      <c r="AA36" s="983"/>
      <c r="AB36" s="983"/>
      <c r="AC36" s="983"/>
      <c r="AD36" s="983"/>
      <c r="AE36" s="983"/>
      <c r="AF36" s="983"/>
      <c r="AG36" s="983"/>
      <c r="AH36" s="983"/>
      <c r="AI36" s="983"/>
      <c r="AJ36" s="983"/>
      <c r="AK36" s="983"/>
      <c r="AL36" s="983"/>
      <c r="AM36" s="983"/>
      <c r="AN36" s="983"/>
      <c r="AO36" s="983"/>
      <c r="AP36" s="983"/>
      <c r="AQ36" s="983"/>
      <c r="AR36" s="983"/>
    </row>
    <row r="37" spans="1:44" s="105" customFormat="1" ht="62.45" customHeight="1">
      <c r="A37" s="151"/>
      <c r="B37" s="984" t="s">
        <v>220</v>
      </c>
      <c r="C37" s="984"/>
      <c r="D37" s="984"/>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c r="AF37" s="984"/>
      <c r="AG37" s="984"/>
      <c r="AH37" s="984"/>
      <c r="AI37" s="984"/>
      <c r="AJ37" s="984"/>
      <c r="AK37" s="984"/>
      <c r="AL37" s="984"/>
      <c r="AM37" s="984"/>
      <c r="AN37" s="984"/>
      <c r="AO37" s="984"/>
      <c r="AP37" s="984"/>
      <c r="AQ37" s="984"/>
      <c r="AR37" s="984"/>
    </row>
    <row r="38" spans="1:44" ht="20.25">
      <c r="A38" s="61"/>
      <c r="B38" s="155" t="s">
        <v>221</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row>
    <row r="39" spans="1:44">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row>
    <row r="40" spans="1:44">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row>
    <row r="41" spans="1:44">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row>
    <row r="42" spans="1:44">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row>
    <row r="43" spans="1:44">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row>
    <row r="44" spans="1:44">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row>
    <row r="45" spans="1:44">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row>
    <row r="46" spans="1:44">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row>
    <row r="47" spans="1:44">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row>
    <row r="48" spans="1:44">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row>
    <row r="49" s="61" customFormat="1"/>
    <row r="50" s="61" customFormat="1"/>
    <row r="51" s="61" customFormat="1"/>
    <row r="52" s="61" customFormat="1"/>
    <row r="53" s="61" customFormat="1"/>
    <row r="54" s="61" customFormat="1"/>
    <row r="55" s="61" customFormat="1"/>
    <row r="56" s="61" customFormat="1"/>
    <row r="57" s="61" customFormat="1"/>
    <row r="58" s="61" customFormat="1"/>
    <row r="59" s="61" customFormat="1"/>
    <row r="60" s="61" customFormat="1"/>
    <row r="61" s="61" customFormat="1"/>
    <row r="62" s="61" customFormat="1"/>
    <row r="63" s="61" customFormat="1"/>
    <row r="64"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row r="319" s="61" customFormat="1"/>
    <row r="320" s="61" customFormat="1"/>
    <row r="321" s="61" customFormat="1"/>
    <row r="322" s="61" customFormat="1"/>
    <row r="323" s="61" customFormat="1"/>
    <row r="324" s="61" customFormat="1"/>
    <row r="325" s="61" customFormat="1"/>
  </sheetData>
  <mergeCells count="80">
    <mergeCell ref="U12:U13"/>
    <mergeCell ref="T11:U11"/>
    <mergeCell ref="AE7:AI7"/>
    <mergeCell ref="AA10:AA13"/>
    <mergeCell ref="AC8:AC13"/>
    <mergeCell ref="V9:W10"/>
    <mergeCell ref="R8:R13"/>
    <mergeCell ref="AH1:AR1"/>
    <mergeCell ref="AH2:AR2"/>
    <mergeCell ref="A3:AR3"/>
    <mergeCell ref="A4:AR4"/>
    <mergeCell ref="A5:AR5"/>
    <mergeCell ref="A2:M2"/>
    <mergeCell ref="A1:M1"/>
    <mergeCell ref="X6:AC6"/>
    <mergeCell ref="S11:S13"/>
    <mergeCell ref="AK7:AQ7"/>
    <mergeCell ref="J8:P8"/>
    <mergeCell ref="AO8:AQ8"/>
    <mergeCell ref="AB10:AB13"/>
    <mergeCell ref="AJ7:AJ13"/>
    <mergeCell ref="T12:T13"/>
    <mergeCell ref="AD6:AI6"/>
    <mergeCell ref="AE8:AH8"/>
    <mergeCell ref="AI8:AI13"/>
    <mergeCell ref="AJ6:AQ6"/>
    <mergeCell ref="AK8:AN8"/>
    <mergeCell ref="AE9:AE13"/>
    <mergeCell ref="AF9:AH9"/>
    <mergeCell ref="AD7:AD13"/>
    <mergeCell ref="AF10:AF13"/>
    <mergeCell ref="AK9:AK13"/>
    <mergeCell ref="AL9:AN9"/>
    <mergeCell ref="AR6:AR13"/>
    <mergeCell ref="H7:H13"/>
    <mergeCell ref="I7:P7"/>
    <mergeCell ref="Q7:Q13"/>
    <mergeCell ref="R7:W7"/>
    <mergeCell ref="X7:X13"/>
    <mergeCell ref="Y7:AC7"/>
    <mergeCell ref="S8:W8"/>
    <mergeCell ref="Y8:AB9"/>
    <mergeCell ref="K11:L11"/>
    <mergeCell ref="Q6:W6"/>
    <mergeCell ref="V11:V13"/>
    <mergeCell ref="S9:U10"/>
    <mergeCell ref="W11:W13"/>
    <mergeCell ref="J11:J13"/>
    <mergeCell ref="I8:I13"/>
    <mergeCell ref="H6:P6"/>
    <mergeCell ref="J9:L10"/>
    <mergeCell ref="K12:K13"/>
    <mergeCell ref="L12:L13"/>
    <mergeCell ref="N12:N13"/>
    <mergeCell ref="O12:P12"/>
    <mergeCell ref="M11:M13"/>
    <mergeCell ref="N11:P11"/>
    <mergeCell ref="M9:P10"/>
    <mergeCell ref="E6:E13"/>
    <mergeCell ref="A6:A13"/>
    <mergeCell ref="B6:B13"/>
    <mergeCell ref="C6:C13"/>
    <mergeCell ref="G6:G13"/>
    <mergeCell ref="F6:F13"/>
    <mergeCell ref="B35:AR35"/>
    <mergeCell ref="B36:AR36"/>
    <mergeCell ref="B37:AR37"/>
    <mergeCell ref="AH10:AH13"/>
    <mergeCell ref="AL10:AL13"/>
    <mergeCell ref="AM10:AM13"/>
    <mergeCell ref="AN10:AN13"/>
    <mergeCell ref="AP10:AP13"/>
    <mergeCell ref="AQ10:AQ13"/>
    <mergeCell ref="AO9:AO13"/>
    <mergeCell ref="B34:AR34"/>
    <mergeCell ref="AP9:AQ9"/>
    <mergeCell ref="Y10:Y13"/>
    <mergeCell ref="AG10:AG13"/>
    <mergeCell ref="Z10:Z13"/>
    <mergeCell ref="D6:D13"/>
  </mergeCells>
  <printOptions horizontalCentered="1"/>
  <pageMargins left="0.23622047244094491" right="0.23622047244094491" top="0.74803149606299213" bottom="0.74803149606299213" header="0.31496062992125984" footer="0.31496062992125984"/>
  <pageSetup paperSize="9" scale="60" fitToWidth="0" fitToHeight="0" orientation="landscape" r:id="rId1"/>
  <headerFooter alignWithMargins="0">
    <oddFooter>&amp;R&amp;14&amp;P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18"/>
  <sheetViews>
    <sheetView zoomScale="80" zoomScaleNormal="80" zoomScaleSheetLayoutView="70" zoomScalePageLayoutView="50" workbookViewId="0">
      <selection sqref="A1:L1"/>
    </sheetView>
  </sheetViews>
  <sheetFormatPr defaultColWidth="9.125" defaultRowHeight="18.75"/>
  <cols>
    <col min="1" max="1" width="5.125" style="81" customWidth="1"/>
    <col min="2" max="2" width="33.25" style="82" customWidth="1"/>
    <col min="3" max="7" width="9.125" style="83" customWidth="1"/>
    <col min="8" max="11" width="9.125" style="84" customWidth="1"/>
    <col min="12" max="24" width="11.375" style="84" customWidth="1"/>
    <col min="25" max="25" width="11" style="84" customWidth="1"/>
    <col min="26" max="228" width="8.75" style="61" customWidth="1"/>
    <col min="229" max="229" width="5.125" style="61" customWidth="1"/>
    <col min="230" max="230" width="24" style="61" customWidth="1"/>
    <col min="231" max="231" width="7.75" style="61" customWidth="1"/>
    <col min="232" max="232" width="8.75" style="61" customWidth="1"/>
    <col min="233" max="233" width="8.375" style="61" customWidth="1"/>
    <col min="234" max="234" width="9.375" style="61" customWidth="1"/>
    <col min="235" max="235" width="10.125" style="61" customWidth="1"/>
    <col min="236" max="236" width="7.75" style="61" customWidth="1"/>
    <col min="237" max="238" width="9.375" style="61" customWidth="1"/>
    <col min="239" max="240" width="9.75" style="61" customWidth="1"/>
    <col min="241" max="241" width="8.75" style="61" customWidth="1"/>
    <col min="242" max="242" width="9.375" style="61" customWidth="1"/>
    <col min="243" max="243" width="6.75" style="61" customWidth="1"/>
    <col min="244" max="244" width="8.125" style="61" customWidth="1"/>
    <col min="245" max="245" width="10.375" style="61" customWidth="1"/>
    <col min="246" max="246" width="8.375" style="61" customWidth="1"/>
    <col min="247" max="247" width="9.75" style="61" customWidth="1"/>
    <col min="248" max="248" width="9.375" style="61" customWidth="1"/>
    <col min="249" max="249" width="7.375" style="61" customWidth="1"/>
    <col min="250" max="250" width="8.375" style="61" customWidth="1"/>
    <col min="251" max="252" width="8.25" style="61" customWidth="1"/>
    <col min="253" max="253" width="11.375" style="61" customWidth="1"/>
    <col min="254" max="254" width="10.375" style="61" customWidth="1"/>
    <col min="255" max="255" width="9.75" style="61" customWidth="1"/>
    <col min="256" max="16384" width="9.125" style="61"/>
  </cols>
  <sheetData>
    <row r="1" spans="1:29" ht="24" customHeight="1">
      <c r="A1" s="839" t="s">
        <v>222</v>
      </c>
      <c r="B1" s="839"/>
      <c r="C1" s="839"/>
      <c r="D1" s="839"/>
      <c r="E1" s="839"/>
      <c r="F1" s="839"/>
      <c r="G1" s="839"/>
      <c r="H1" s="839"/>
      <c r="I1" s="839"/>
      <c r="J1" s="839"/>
      <c r="K1" s="839"/>
      <c r="L1" s="839"/>
      <c r="M1" s="839"/>
      <c r="N1" s="144"/>
      <c r="O1" s="144"/>
      <c r="P1" s="144"/>
      <c r="Q1" s="994" t="s">
        <v>0</v>
      </c>
      <c r="R1" s="994"/>
      <c r="S1" s="994"/>
      <c r="T1" s="994"/>
      <c r="U1" s="994"/>
      <c r="V1" s="994"/>
      <c r="W1" s="994"/>
      <c r="X1" s="994"/>
      <c r="Y1" s="994"/>
    </row>
    <row r="2" spans="1:29" ht="24.75" customHeight="1">
      <c r="A2" s="930" t="s">
        <v>1</v>
      </c>
      <c r="B2" s="930"/>
      <c r="C2" s="930"/>
      <c r="D2" s="930"/>
      <c r="E2" s="930"/>
      <c r="F2" s="930"/>
      <c r="G2" s="930"/>
      <c r="H2" s="930"/>
      <c r="I2" s="930"/>
      <c r="J2" s="930"/>
      <c r="K2" s="930"/>
      <c r="L2" s="930"/>
      <c r="M2" s="930"/>
      <c r="N2" s="143"/>
      <c r="O2" s="143"/>
      <c r="P2" s="143"/>
      <c r="Q2" s="995" t="s">
        <v>2</v>
      </c>
      <c r="R2" s="995"/>
      <c r="S2" s="995"/>
      <c r="T2" s="995"/>
      <c r="U2" s="995"/>
      <c r="V2" s="995"/>
      <c r="W2" s="995"/>
      <c r="X2" s="995"/>
      <c r="Y2" s="995"/>
    </row>
    <row r="3" spans="1:29" s="153" customFormat="1" ht="34.5" customHeight="1">
      <c r="A3" s="926" t="s">
        <v>204</v>
      </c>
      <c r="B3" s="926"/>
      <c r="C3" s="926"/>
      <c r="D3" s="926"/>
      <c r="E3" s="926"/>
      <c r="F3" s="926"/>
      <c r="G3" s="926"/>
      <c r="H3" s="926"/>
      <c r="I3" s="926"/>
      <c r="J3" s="926"/>
      <c r="K3" s="926"/>
      <c r="L3" s="926"/>
      <c r="M3" s="926"/>
      <c r="N3" s="926"/>
      <c r="O3" s="926"/>
      <c r="P3" s="926"/>
      <c r="Q3" s="926"/>
      <c r="R3" s="926"/>
      <c r="S3" s="926"/>
      <c r="T3" s="926"/>
      <c r="U3" s="926"/>
      <c r="V3" s="926"/>
      <c r="W3" s="926"/>
      <c r="X3" s="926"/>
      <c r="Y3" s="926"/>
    </row>
    <row r="4" spans="1:29" s="89" customFormat="1" ht="72" customHeight="1">
      <c r="A4" s="839" t="s">
        <v>223</v>
      </c>
      <c r="B4" s="839"/>
      <c r="C4" s="839"/>
      <c r="D4" s="839"/>
      <c r="E4" s="839"/>
      <c r="F4" s="839"/>
      <c r="G4" s="839"/>
      <c r="H4" s="839"/>
      <c r="I4" s="839"/>
      <c r="J4" s="839"/>
      <c r="K4" s="839"/>
      <c r="L4" s="839"/>
      <c r="M4" s="839"/>
      <c r="N4" s="839"/>
      <c r="O4" s="839"/>
      <c r="P4" s="839"/>
      <c r="Q4" s="839"/>
      <c r="R4" s="839"/>
      <c r="S4" s="839"/>
      <c r="T4" s="839"/>
      <c r="U4" s="839"/>
      <c r="V4" s="839"/>
      <c r="W4" s="839"/>
      <c r="X4" s="839"/>
      <c r="Y4" s="839"/>
      <c r="AC4" s="154"/>
    </row>
    <row r="5" spans="1:29" s="90" customFormat="1" ht="35.25" customHeight="1">
      <c r="A5" s="927" t="s">
        <v>4</v>
      </c>
      <c r="B5" s="927"/>
      <c r="C5" s="927"/>
      <c r="D5" s="927"/>
      <c r="E5" s="927"/>
      <c r="F5" s="927"/>
      <c r="G5" s="927"/>
      <c r="H5" s="927"/>
      <c r="I5" s="927"/>
      <c r="J5" s="927"/>
      <c r="K5" s="927"/>
      <c r="L5" s="927"/>
      <c r="M5" s="927"/>
      <c r="N5" s="927"/>
      <c r="O5" s="927"/>
      <c r="P5" s="927"/>
      <c r="Q5" s="927"/>
      <c r="R5" s="927"/>
      <c r="S5" s="927"/>
      <c r="T5" s="927"/>
      <c r="U5" s="927"/>
      <c r="V5" s="927"/>
      <c r="W5" s="927"/>
      <c r="X5" s="927"/>
      <c r="Y5" s="927"/>
      <c r="AC5" s="89"/>
    </row>
    <row r="6" spans="1:29" s="49" customFormat="1" ht="47.25" customHeight="1">
      <c r="A6" s="919" t="s">
        <v>117</v>
      </c>
      <c r="B6" s="918" t="s">
        <v>86</v>
      </c>
      <c r="C6" s="918" t="s">
        <v>87</v>
      </c>
      <c r="D6" s="918" t="s">
        <v>88</v>
      </c>
      <c r="E6" s="918" t="s">
        <v>89</v>
      </c>
      <c r="F6" s="919" t="s">
        <v>206</v>
      </c>
      <c r="G6" s="919" t="s">
        <v>207</v>
      </c>
      <c r="H6" s="916" t="s">
        <v>118</v>
      </c>
      <c r="I6" s="916"/>
      <c r="J6" s="916"/>
      <c r="K6" s="916"/>
      <c r="L6" s="916"/>
      <c r="M6" s="916"/>
      <c r="N6" s="916"/>
      <c r="O6" s="916"/>
      <c r="P6" s="916"/>
      <c r="Q6" s="918" t="s">
        <v>224</v>
      </c>
      <c r="R6" s="918"/>
      <c r="S6" s="918"/>
      <c r="T6" s="918"/>
      <c r="U6" s="918"/>
      <c r="V6" s="918"/>
      <c r="W6" s="918"/>
      <c r="X6" s="918"/>
      <c r="Y6" s="918" t="s">
        <v>9</v>
      </c>
    </row>
    <row r="7" spans="1:29" s="49" customFormat="1" ht="33.75" customHeight="1">
      <c r="A7" s="920"/>
      <c r="B7" s="918"/>
      <c r="C7" s="918"/>
      <c r="D7" s="918"/>
      <c r="E7" s="918"/>
      <c r="F7" s="920"/>
      <c r="G7" s="920"/>
      <c r="H7" s="916" t="s">
        <v>193</v>
      </c>
      <c r="I7" s="916" t="s">
        <v>92</v>
      </c>
      <c r="J7" s="916"/>
      <c r="K7" s="916"/>
      <c r="L7" s="916"/>
      <c r="M7" s="916"/>
      <c r="N7" s="916"/>
      <c r="O7" s="916"/>
      <c r="P7" s="916"/>
      <c r="Q7" s="916" t="s">
        <v>212</v>
      </c>
      <c r="R7" s="918" t="s">
        <v>21</v>
      </c>
      <c r="S7" s="918"/>
      <c r="T7" s="918"/>
      <c r="U7" s="918"/>
      <c r="V7" s="918"/>
      <c r="W7" s="918"/>
      <c r="X7" s="918"/>
      <c r="Y7" s="918"/>
    </row>
    <row r="8" spans="1:29" s="49" customFormat="1" ht="36.6" customHeight="1">
      <c r="A8" s="920"/>
      <c r="B8" s="918"/>
      <c r="C8" s="918"/>
      <c r="D8" s="918"/>
      <c r="E8" s="918"/>
      <c r="F8" s="920"/>
      <c r="G8" s="920"/>
      <c r="H8" s="916"/>
      <c r="I8" s="916" t="s">
        <v>212</v>
      </c>
      <c r="J8" s="916" t="s">
        <v>21</v>
      </c>
      <c r="K8" s="916"/>
      <c r="L8" s="916"/>
      <c r="M8" s="916"/>
      <c r="N8" s="916"/>
      <c r="O8" s="916"/>
      <c r="P8" s="916"/>
      <c r="Q8" s="916"/>
      <c r="R8" s="916" t="s">
        <v>213</v>
      </c>
      <c r="S8" s="916"/>
      <c r="T8" s="916"/>
      <c r="U8" s="916"/>
      <c r="V8" s="916" t="s">
        <v>214</v>
      </c>
      <c r="W8" s="916"/>
      <c r="X8" s="916"/>
      <c r="Y8" s="918"/>
    </row>
    <row r="9" spans="1:29" s="49" customFormat="1" ht="30.75" customHeight="1">
      <c r="A9" s="920"/>
      <c r="B9" s="918"/>
      <c r="C9" s="918"/>
      <c r="D9" s="918"/>
      <c r="E9" s="918"/>
      <c r="F9" s="920"/>
      <c r="G9" s="920"/>
      <c r="H9" s="916"/>
      <c r="I9" s="916"/>
      <c r="J9" s="918" t="s">
        <v>215</v>
      </c>
      <c r="K9" s="918"/>
      <c r="L9" s="918"/>
      <c r="M9" s="916" t="s">
        <v>216</v>
      </c>
      <c r="N9" s="916"/>
      <c r="O9" s="916"/>
      <c r="P9" s="916"/>
      <c r="Q9" s="916"/>
      <c r="R9" s="916" t="s">
        <v>217</v>
      </c>
      <c r="S9" s="918" t="s">
        <v>94</v>
      </c>
      <c r="T9" s="918"/>
      <c r="U9" s="918"/>
      <c r="V9" s="918" t="s">
        <v>12</v>
      </c>
      <c r="W9" s="918" t="s">
        <v>94</v>
      </c>
      <c r="X9" s="918"/>
      <c r="Y9" s="918"/>
    </row>
    <row r="10" spans="1:29" s="49" customFormat="1" ht="19.5" customHeight="1">
      <c r="A10" s="920"/>
      <c r="B10" s="918"/>
      <c r="C10" s="918"/>
      <c r="D10" s="918"/>
      <c r="E10" s="918"/>
      <c r="F10" s="920"/>
      <c r="G10" s="920"/>
      <c r="H10" s="916"/>
      <c r="I10" s="916"/>
      <c r="J10" s="918"/>
      <c r="K10" s="918"/>
      <c r="L10" s="918"/>
      <c r="M10" s="916"/>
      <c r="N10" s="916"/>
      <c r="O10" s="916"/>
      <c r="P10" s="916"/>
      <c r="Q10" s="916"/>
      <c r="R10" s="916"/>
      <c r="S10" s="916" t="s">
        <v>44</v>
      </c>
      <c r="T10" s="916" t="s">
        <v>38</v>
      </c>
      <c r="U10" s="916" t="s">
        <v>179</v>
      </c>
      <c r="V10" s="918"/>
      <c r="W10" s="916" t="s">
        <v>197</v>
      </c>
      <c r="X10" s="916" t="s">
        <v>198</v>
      </c>
      <c r="Y10" s="918"/>
    </row>
    <row r="11" spans="1:29" s="49" customFormat="1" ht="32.25" customHeight="1">
      <c r="A11" s="920"/>
      <c r="B11" s="918"/>
      <c r="C11" s="918"/>
      <c r="D11" s="918"/>
      <c r="E11" s="918"/>
      <c r="F11" s="920"/>
      <c r="G11" s="920"/>
      <c r="H11" s="916"/>
      <c r="I11" s="916"/>
      <c r="J11" s="916" t="s">
        <v>217</v>
      </c>
      <c r="K11" s="916" t="s">
        <v>13</v>
      </c>
      <c r="L11" s="916"/>
      <c r="M11" s="916" t="s">
        <v>199</v>
      </c>
      <c r="N11" s="916" t="s">
        <v>200</v>
      </c>
      <c r="O11" s="916"/>
      <c r="P11" s="916"/>
      <c r="Q11" s="916"/>
      <c r="R11" s="916"/>
      <c r="S11" s="916"/>
      <c r="T11" s="916"/>
      <c r="U11" s="916"/>
      <c r="V11" s="918"/>
      <c r="W11" s="916"/>
      <c r="X11" s="916"/>
      <c r="Y11" s="918"/>
    </row>
    <row r="12" spans="1:29" s="49" customFormat="1" ht="30" customHeight="1">
      <c r="A12" s="920"/>
      <c r="B12" s="918"/>
      <c r="C12" s="918"/>
      <c r="D12" s="918"/>
      <c r="E12" s="918"/>
      <c r="F12" s="920"/>
      <c r="G12" s="920"/>
      <c r="H12" s="916"/>
      <c r="I12" s="916"/>
      <c r="J12" s="916"/>
      <c r="K12" s="916" t="s">
        <v>44</v>
      </c>
      <c r="L12" s="916" t="s">
        <v>179</v>
      </c>
      <c r="M12" s="916"/>
      <c r="N12" s="916" t="s">
        <v>12</v>
      </c>
      <c r="O12" s="916" t="s">
        <v>13</v>
      </c>
      <c r="P12" s="916"/>
      <c r="Q12" s="916"/>
      <c r="R12" s="916"/>
      <c r="S12" s="916"/>
      <c r="T12" s="916"/>
      <c r="U12" s="916"/>
      <c r="V12" s="918"/>
      <c r="W12" s="916"/>
      <c r="X12" s="916"/>
      <c r="Y12" s="918"/>
    </row>
    <row r="13" spans="1:29" s="49" customFormat="1" ht="56.25">
      <c r="A13" s="921"/>
      <c r="B13" s="918"/>
      <c r="C13" s="918"/>
      <c r="D13" s="918"/>
      <c r="E13" s="918"/>
      <c r="F13" s="921"/>
      <c r="G13" s="921"/>
      <c r="H13" s="916"/>
      <c r="I13" s="916"/>
      <c r="J13" s="916"/>
      <c r="K13" s="916"/>
      <c r="L13" s="916"/>
      <c r="M13" s="916"/>
      <c r="N13" s="916"/>
      <c r="O13" s="95" t="s">
        <v>197</v>
      </c>
      <c r="P13" s="95" t="s">
        <v>198</v>
      </c>
      <c r="Q13" s="916"/>
      <c r="R13" s="916"/>
      <c r="S13" s="916"/>
      <c r="T13" s="916"/>
      <c r="U13" s="916"/>
      <c r="V13" s="918"/>
      <c r="W13" s="916"/>
      <c r="X13" s="916"/>
      <c r="Y13" s="918"/>
    </row>
    <row r="14" spans="1:29" s="51" customFormat="1" ht="24" customHeight="1">
      <c r="A14" s="50">
        <v>1</v>
      </c>
      <c r="B14" s="50">
        <f>A14+1</f>
        <v>2</v>
      </c>
      <c r="C14" s="50">
        <f t="shared" ref="C14:Y14" si="0">B14+1</f>
        <v>3</v>
      </c>
      <c r="D14" s="50">
        <f t="shared" si="0"/>
        <v>4</v>
      </c>
      <c r="E14" s="50">
        <f t="shared" si="0"/>
        <v>5</v>
      </c>
      <c r="F14" s="50">
        <f t="shared" si="0"/>
        <v>6</v>
      </c>
      <c r="G14" s="50">
        <f t="shared" si="0"/>
        <v>7</v>
      </c>
      <c r="H14" s="50">
        <f t="shared" si="0"/>
        <v>8</v>
      </c>
      <c r="I14" s="50">
        <f t="shared" si="0"/>
        <v>9</v>
      </c>
      <c r="J14" s="50">
        <f t="shared" si="0"/>
        <v>10</v>
      </c>
      <c r="K14" s="50">
        <f t="shared" si="0"/>
        <v>11</v>
      </c>
      <c r="L14" s="50">
        <f t="shared" si="0"/>
        <v>12</v>
      </c>
      <c r="M14" s="50">
        <f t="shared" si="0"/>
        <v>13</v>
      </c>
      <c r="N14" s="50">
        <f t="shared" si="0"/>
        <v>14</v>
      </c>
      <c r="O14" s="50">
        <f t="shared" si="0"/>
        <v>15</v>
      </c>
      <c r="P14" s="50">
        <f t="shared" si="0"/>
        <v>16</v>
      </c>
      <c r="Q14" s="50">
        <f t="shared" si="0"/>
        <v>17</v>
      </c>
      <c r="R14" s="50">
        <f t="shared" si="0"/>
        <v>18</v>
      </c>
      <c r="S14" s="50">
        <f t="shared" si="0"/>
        <v>19</v>
      </c>
      <c r="T14" s="50">
        <f t="shared" si="0"/>
        <v>20</v>
      </c>
      <c r="U14" s="50">
        <f t="shared" si="0"/>
        <v>21</v>
      </c>
      <c r="V14" s="50">
        <f t="shared" si="0"/>
        <v>22</v>
      </c>
      <c r="W14" s="50">
        <f t="shared" si="0"/>
        <v>23</v>
      </c>
      <c r="X14" s="50">
        <f t="shared" si="0"/>
        <v>24</v>
      </c>
      <c r="Y14" s="50">
        <f t="shared" si="0"/>
        <v>25</v>
      </c>
    </row>
    <row r="15" spans="1:29" s="51" customFormat="1" ht="36.75" customHeight="1">
      <c r="A15" s="50"/>
      <c r="B15" s="52" t="s">
        <v>17</v>
      </c>
      <c r="C15" s="50"/>
      <c r="D15" s="50"/>
      <c r="E15" s="50"/>
      <c r="F15" s="50"/>
      <c r="G15" s="50"/>
      <c r="H15" s="50"/>
      <c r="I15" s="50"/>
      <c r="J15" s="50"/>
      <c r="K15" s="50"/>
      <c r="L15" s="50"/>
      <c r="M15" s="50"/>
      <c r="N15" s="50"/>
      <c r="O15" s="50"/>
      <c r="P15" s="50"/>
      <c r="Q15" s="50"/>
      <c r="R15" s="50"/>
      <c r="S15" s="50"/>
      <c r="T15" s="50"/>
      <c r="U15" s="50"/>
      <c r="V15" s="50"/>
      <c r="W15" s="50"/>
      <c r="X15" s="50"/>
      <c r="Y15" s="50"/>
    </row>
    <row r="16" spans="1:29" s="51" customFormat="1" ht="47.65" customHeight="1">
      <c r="A16" s="52" t="s">
        <v>201</v>
      </c>
      <c r="B16" s="54" t="s">
        <v>202</v>
      </c>
      <c r="C16" s="50"/>
      <c r="D16" s="50"/>
      <c r="E16" s="50"/>
      <c r="F16" s="50"/>
      <c r="G16" s="50"/>
      <c r="H16" s="50"/>
      <c r="I16" s="50"/>
      <c r="J16" s="50"/>
      <c r="K16" s="50"/>
      <c r="L16" s="50"/>
      <c r="M16" s="50"/>
      <c r="N16" s="50"/>
      <c r="O16" s="50"/>
      <c r="P16" s="50"/>
      <c r="Q16" s="50"/>
      <c r="R16" s="50"/>
      <c r="S16" s="50"/>
      <c r="T16" s="50"/>
      <c r="U16" s="50"/>
      <c r="V16" s="50"/>
      <c r="W16" s="50"/>
      <c r="X16" s="50"/>
      <c r="Y16" s="50"/>
    </row>
    <row r="17" spans="1:25" s="57" customFormat="1" ht="82.9" customHeight="1">
      <c r="A17" s="53"/>
      <c r="B17" s="58" t="s">
        <v>323</v>
      </c>
      <c r="C17" s="55"/>
      <c r="D17" s="55"/>
      <c r="E17" s="55"/>
      <c r="F17" s="55"/>
      <c r="G17" s="55"/>
      <c r="H17" s="56"/>
      <c r="I17" s="56"/>
      <c r="J17" s="56"/>
      <c r="K17" s="56"/>
      <c r="L17" s="56"/>
      <c r="M17" s="56"/>
      <c r="N17" s="56"/>
      <c r="O17" s="56"/>
      <c r="P17" s="56"/>
      <c r="Q17" s="101"/>
      <c r="R17" s="101"/>
      <c r="S17" s="101"/>
      <c r="T17" s="101"/>
      <c r="U17" s="101"/>
      <c r="V17" s="101"/>
      <c r="W17" s="101"/>
      <c r="X17" s="101"/>
      <c r="Y17" s="101"/>
    </row>
    <row r="18" spans="1:25" s="57" customFormat="1" ht="76.150000000000006" customHeight="1">
      <c r="A18" s="53" t="s">
        <v>46</v>
      </c>
      <c r="B18" s="156" t="s">
        <v>326</v>
      </c>
      <c r="C18" s="55"/>
      <c r="D18" s="55"/>
      <c r="E18" s="55"/>
      <c r="F18" s="55"/>
      <c r="G18" s="55"/>
      <c r="H18" s="56"/>
      <c r="I18" s="56"/>
      <c r="J18" s="56"/>
      <c r="K18" s="56"/>
      <c r="L18" s="56"/>
      <c r="M18" s="56"/>
      <c r="N18" s="56"/>
      <c r="O18" s="56"/>
      <c r="P18" s="56"/>
      <c r="Q18" s="101"/>
      <c r="R18" s="101"/>
      <c r="S18" s="101"/>
      <c r="T18" s="101"/>
      <c r="U18" s="101"/>
      <c r="V18" s="101"/>
      <c r="W18" s="101"/>
      <c r="X18" s="101"/>
      <c r="Y18" s="101"/>
    </row>
    <row r="19" spans="1:25" ht="40.15" customHeight="1">
      <c r="A19" s="72" t="s">
        <v>97</v>
      </c>
      <c r="B19" s="73" t="s">
        <v>98</v>
      </c>
      <c r="C19" s="59"/>
      <c r="D19" s="59"/>
      <c r="E19" s="59"/>
      <c r="F19" s="59"/>
      <c r="G19" s="59"/>
      <c r="H19" s="60"/>
      <c r="I19" s="60"/>
      <c r="J19" s="60"/>
      <c r="K19" s="60"/>
      <c r="L19" s="60"/>
      <c r="M19" s="60"/>
      <c r="N19" s="60"/>
      <c r="O19" s="60"/>
      <c r="P19" s="60"/>
      <c r="Q19" s="98"/>
      <c r="R19" s="98"/>
      <c r="S19" s="98"/>
      <c r="T19" s="98"/>
      <c r="U19" s="98"/>
      <c r="V19" s="98"/>
      <c r="W19" s="98"/>
      <c r="X19" s="98"/>
      <c r="Y19" s="98"/>
    </row>
    <row r="20" spans="1:25" ht="30" customHeight="1">
      <c r="A20" s="72" t="s">
        <v>99</v>
      </c>
      <c r="B20" s="100" t="s">
        <v>100</v>
      </c>
      <c r="C20" s="59"/>
      <c r="D20" s="59"/>
      <c r="E20" s="59"/>
      <c r="F20" s="59"/>
      <c r="G20" s="59"/>
      <c r="H20" s="60"/>
      <c r="I20" s="60"/>
      <c r="J20" s="60"/>
      <c r="K20" s="60"/>
      <c r="L20" s="60"/>
      <c r="M20" s="60"/>
      <c r="N20" s="60"/>
      <c r="O20" s="60"/>
      <c r="P20" s="60"/>
      <c r="Q20" s="98"/>
      <c r="R20" s="98"/>
      <c r="S20" s="98"/>
      <c r="T20" s="98"/>
      <c r="U20" s="98"/>
      <c r="V20" s="98"/>
      <c r="W20" s="98"/>
      <c r="X20" s="98"/>
      <c r="Y20" s="98"/>
    </row>
    <row r="21" spans="1:25" ht="60" customHeight="1">
      <c r="A21" s="53" t="s">
        <v>48</v>
      </c>
      <c r="B21" s="156" t="s">
        <v>322</v>
      </c>
      <c r="C21" s="59"/>
      <c r="D21" s="59"/>
      <c r="E21" s="59"/>
      <c r="F21" s="59"/>
      <c r="G21" s="59"/>
      <c r="H21" s="60"/>
      <c r="I21" s="60"/>
      <c r="J21" s="60"/>
      <c r="K21" s="60"/>
      <c r="L21" s="60"/>
      <c r="M21" s="60"/>
      <c r="N21" s="60"/>
      <c r="O21" s="60"/>
      <c r="P21" s="60"/>
      <c r="Q21" s="98"/>
      <c r="R21" s="98"/>
      <c r="S21" s="98"/>
      <c r="T21" s="98"/>
      <c r="U21" s="98"/>
      <c r="V21" s="98"/>
      <c r="W21" s="98"/>
      <c r="X21" s="98"/>
      <c r="Y21" s="98"/>
    </row>
    <row r="22" spans="1:25" ht="43.9" customHeight="1">
      <c r="A22" s="72" t="s">
        <v>97</v>
      </c>
      <c r="B22" s="73" t="s">
        <v>98</v>
      </c>
      <c r="C22" s="59"/>
      <c r="D22" s="59"/>
      <c r="E22" s="59"/>
      <c r="F22" s="59"/>
      <c r="G22" s="59"/>
      <c r="H22" s="60"/>
      <c r="I22" s="60"/>
      <c r="J22" s="60"/>
      <c r="K22" s="60"/>
      <c r="L22" s="60"/>
      <c r="M22" s="60"/>
      <c r="N22" s="60"/>
      <c r="O22" s="60"/>
      <c r="P22" s="60"/>
      <c r="Q22" s="98"/>
      <c r="R22" s="98"/>
      <c r="S22" s="98"/>
      <c r="T22" s="98"/>
      <c r="U22" s="98"/>
      <c r="V22" s="98"/>
      <c r="W22" s="98"/>
      <c r="X22" s="98"/>
      <c r="Y22" s="98"/>
    </row>
    <row r="23" spans="1:25" ht="30" customHeight="1">
      <c r="A23" s="72" t="s">
        <v>99</v>
      </c>
      <c r="B23" s="100" t="s">
        <v>100</v>
      </c>
      <c r="C23" s="59"/>
      <c r="D23" s="59"/>
      <c r="E23" s="59"/>
      <c r="F23" s="59"/>
      <c r="G23" s="59"/>
      <c r="H23" s="60"/>
      <c r="I23" s="60"/>
      <c r="J23" s="60"/>
      <c r="K23" s="60"/>
      <c r="L23" s="60"/>
      <c r="M23" s="60"/>
      <c r="N23" s="60"/>
      <c r="O23" s="60"/>
      <c r="P23" s="60"/>
      <c r="Q23" s="98"/>
      <c r="R23" s="98"/>
      <c r="S23" s="98"/>
      <c r="T23" s="98"/>
      <c r="U23" s="98"/>
      <c r="V23" s="98"/>
      <c r="W23" s="98"/>
      <c r="X23" s="98"/>
      <c r="Y23" s="98"/>
    </row>
    <row r="24" spans="1:25" s="51" customFormat="1" ht="36.75" customHeight="1">
      <c r="A24" s="53" t="s">
        <v>113</v>
      </c>
      <c r="B24" s="54" t="s">
        <v>202</v>
      </c>
      <c r="C24" s="50"/>
      <c r="D24" s="50"/>
      <c r="E24" s="50"/>
      <c r="F24" s="50"/>
      <c r="G24" s="50"/>
      <c r="H24" s="50"/>
      <c r="I24" s="50"/>
      <c r="J24" s="50"/>
      <c r="K24" s="50"/>
      <c r="L24" s="50"/>
      <c r="M24" s="50"/>
      <c r="N24" s="50"/>
      <c r="O24" s="50"/>
      <c r="P24" s="50"/>
      <c r="Q24" s="50"/>
      <c r="R24" s="50"/>
      <c r="S24" s="50"/>
      <c r="T24" s="50"/>
      <c r="U24" s="50"/>
      <c r="V24" s="50"/>
      <c r="W24" s="50"/>
      <c r="X24" s="50"/>
      <c r="Y24" s="50"/>
    </row>
    <row r="25" spans="1:25" s="51" customFormat="1" ht="41.25" customHeight="1">
      <c r="A25" s="72"/>
      <c r="B25" s="73" t="s">
        <v>114</v>
      </c>
      <c r="C25" s="50"/>
      <c r="D25" s="50"/>
      <c r="E25" s="50"/>
      <c r="F25" s="50"/>
      <c r="G25" s="50"/>
      <c r="H25" s="50"/>
      <c r="I25" s="50"/>
      <c r="J25" s="50"/>
      <c r="K25" s="50"/>
      <c r="L25" s="50"/>
      <c r="M25" s="50"/>
      <c r="N25" s="50"/>
      <c r="O25" s="50"/>
      <c r="P25" s="50"/>
      <c r="Q25" s="50"/>
      <c r="R25" s="50"/>
      <c r="S25" s="50"/>
      <c r="T25" s="50"/>
      <c r="U25" s="50"/>
      <c r="V25" s="50"/>
      <c r="W25" s="50"/>
      <c r="X25" s="50"/>
      <c r="Y25" s="50"/>
    </row>
    <row r="26" spans="1:25" s="51" customFormat="1" ht="13.5" customHeight="1">
      <c r="A26" s="50"/>
      <c r="B26" s="150"/>
      <c r="C26" s="50"/>
      <c r="D26" s="50"/>
      <c r="E26" s="50"/>
      <c r="F26" s="50"/>
      <c r="G26" s="50"/>
      <c r="H26" s="50"/>
      <c r="I26" s="50"/>
      <c r="J26" s="50"/>
      <c r="K26" s="50"/>
      <c r="L26" s="50"/>
      <c r="M26" s="50"/>
      <c r="N26" s="50"/>
      <c r="O26" s="50"/>
      <c r="P26" s="50"/>
      <c r="Q26" s="50"/>
      <c r="R26" s="50"/>
      <c r="S26" s="50"/>
      <c r="T26" s="50"/>
      <c r="U26" s="50"/>
      <c r="V26" s="50"/>
      <c r="W26" s="50"/>
      <c r="X26" s="50"/>
      <c r="Y26" s="50"/>
    </row>
    <row r="27" spans="1:25" s="105" customFormat="1" ht="26.25" customHeight="1">
      <c r="A27" s="104"/>
      <c r="B27" s="988" t="s">
        <v>135</v>
      </c>
      <c r="C27" s="988"/>
      <c r="D27" s="988"/>
      <c r="E27" s="988"/>
      <c r="F27" s="988"/>
      <c r="G27" s="988"/>
      <c r="H27" s="988"/>
      <c r="I27" s="988"/>
      <c r="J27" s="988"/>
      <c r="K27" s="988"/>
      <c r="L27" s="988"/>
      <c r="M27" s="988"/>
      <c r="N27" s="988"/>
      <c r="O27" s="988"/>
      <c r="P27" s="988"/>
      <c r="Q27" s="988"/>
      <c r="R27" s="988"/>
      <c r="S27" s="988"/>
      <c r="T27" s="988"/>
      <c r="U27" s="988"/>
      <c r="V27" s="988"/>
      <c r="W27" s="988"/>
      <c r="X27" s="988"/>
      <c r="Y27" s="988"/>
    </row>
    <row r="28" spans="1:25" s="105" customFormat="1" ht="64.150000000000006" customHeight="1">
      <c r="A28" s="104"/>
      <c r="B28" s="982" t="s">
        <v>218</v>
      </c>
      <c r="C28" s="982"/>
      <c r="D28" s="982"/>
      <c r="E28" s="982"/>
      <c r="F28" s="982"/>
      <c r="G28" s="982"/>
      <c r="H28" s="982"/>
      <c r="I28" s="982"/>
      <c r="J28" s="982"/>
      <c r="K28" s="982"/>
      <c r="L28" s="982"/>
      <c r="M28" s="982"/>
      <c r="N28" s="982"/>
      <c r="O28" s="982"/>
      <c r="P28" s="982"/>
      <c r="Q28" s="982"/>
      <c r="R28" s="982"/>
      <c r="S28" s="982"/>
      <c r="T28" s="982"/>
      <c r="U28" s="982"/>
      <c r="V28" s="982"/>
      <c r="W28" s="982"/>
      <c r="X28" s="982"/>
      <c r="Y28" s="982"/>
    </row>
    <row r="29" spans="1:25" s="105" customFormat="1" ht="24" customHeight="1">
      <c r="A29" s="151"/>
      <c r="B29" s="983" t="s">
        <v>219</v>
      </c>
      <c r="C29" s="983"/>
      <c r="D29" s="983"/>
      <c r="E29" s="983"/>
      <c r="F29" s="983"/>
      <c r="G29" s="983"/>
      <c r="H29" s="983"/>
      <c r="I29" s="983"/>
      <c r="J29" s="983"/>
      <c r="K29" s="983"/>
      <c r="L29" s="983"/>
      <c r="M29" s="983"/>
      <c r="N29" s="983"/>
      <c r="O29" s="983"/>
      <c r="P29" s="983"/>
      <c r="Q29" s="983"/>
      <c r="R29" s="983"/>
      <c r="S29" s="983"/>
      <c r="T29" s="983"/>
      <c r="U29" s="983"/>
      <c r="V29" s="983"/>
      <c r="W29" s="983"/>
      <c r="X29" s="983"/>
      <c r="Y29" s="983"/>
    </row>
    <row r="30" spans="1:25" s="105" customFormat="1" ht="64.150000000000006" customHeight="1">
      <c r="A30" s="151"/>
      <c r="B30" s="984" t="s">
        <v>225</v>
      </c>
      <c r="C30" s="984"/>
      <c r="D30" s="984"/>
      <c r="E30" s="984"/>
      <c r="F30" s="984"/>
      <c r="G30" s="984"/>
      <c r="H30" s="984"/>
      <c r="I30" s="984"/>
      <c r="J30" s="984"/>
      <c r="K30" s="984"/>
      <c r="L30" s="984"/>
      <c r="M30" s="984"/>
      <c r="N30" s="984"/>
      <c r="O30" s="984"/>
      <c r="P30" s="984"/>
      <c r="Q30" s="984"/>
      <c r="R30" s="984"/>
      <c r="S30" s="984"/>
      <c r="T30" s="984"/>
      <c r="U30" s="984"/>
      <c r="V30" s="984"/>
      <c r="W30" s="984"/>
      <c r="X30" s="984"/>
      <c r="Y30" s="984"/>
    </row>
    <row r="31" spans="1:25" ht="20.25">
      <c r="A31" s="61"/>
      <c r="B31" s="155" t="s">
        <v>226</v>
      </c>
      <c r="C31" s="61"/>
      <c r="D31" s="61"/>
      <c r="E31" s="61"/>
      <c r="F31" s="61"/>
      <c r="G31" s="61"/>
      <c r="H31" s="61"/>
      <c r="I31" s="61"/>
      <c r="J31" s="61"/>
      <c r="K31" s="61"/>
      <c r="L31" s="61"/>
      <c r="M31" s="61"/>
      <c r="N31" s="61"/>
      <c r="O31" s="61"/>
      <c r="P31" s="61"/>
      <c r="Q31" s="61"/>
      <c r="R31" s="61"/>
      <c r="S31" s="61"/>
      <c r="T31" s="61"/>
      <c r="U31" s="61"/>
      <c r="V31" s="61"/>
      <c r="W31" s="61"/>
      <c r="X31" s="61"/>
      <c r="Y31" s="61"/>
    </row>
    <row r="32" spans="1:25">
      <c r="A32" s="61"/>
      <c r="B32" s="61"/>
      <c r="C32" s="61"/>
      <c r="D32" s="61"/>
      <c r="E32" s="61"/>
      <c r="F32" s="61"/>
      <c r="G32" s="61"/>
      <c r="H32" s="61"/>
      <c r="I32" s="61"/>
      <c r="J32" s="61"/>
      <c r="K32" s="61"/>
      <c r="L32" s="61"/>
      <c r="M32" s="61"/>
      <c r="N32" s="61"/>
      <c r="O32" s="61"/>
      <c r="P32" s="61"/>
      <c r="Q32" s="61"/>
      <c r="R32" s="61"/>
      <c r="S32" s="61"/>
      <c r="T32" s="61"/>
      <c r="U32" s="61"/>
      <c r="V32" s="61"/>
      <c r="W32" s="61"/>
      <c r="X32" s="61"/>
      <c r="Y32" s="61"/>
    </row>
    <row r="33" s="61" customFormat="1"/>
    <row r="34" s="61" customFormat="1"/>
    <row r="35" s="61" customFormat="1"/>
    <row r="36" s="61" customFormat="1"/>
    <row r="37" s="61" customFormat="1"/>
    <row r="38" s="61" customFormat="1"/>
    <row r="39" s="61" customFormat="1"/>
    <row r="40" s="61" customFormat="1"/>
    <row r="41" s="61" customFormat="1"/>
    <row r="42" s="61" customFormat="1"/>
    <row r="43" s="61" customFormat="1"/>
    <row r="44" s="61" customFormat="1"/>
    <row r="45" s="61" customFormat="1"/>
    <row r="46" s="61" customFormat="1"/>
    <row r="47" s="61" customFormat="1"/>
    <row r="48" s="61" customFormat="1"/>
    <row r="49" s="61" customFormat="1"/>
    <row r="50" s="61" customFormat="1"/>
    <row r="51" s="61" customFormat="1"/>
    <row r="52" s="61" customFormat="1"/>
    <row r="53" s="61" customFormat="1"/>
    <row r="54" s="61" customFormat="1"/>
    <row r="55" s="61" customFormat="1"/>
    <row r="56" s="61" customFormat="1"/>
    <row r="57" s="61" customFormat="1"/>
    <row r="58" s="61" customFormat="1"/>
    <row r="59" s="61" customFormat="1"/>
    <row r="60" s="61" customFormat="1"/>
    <row r="61" s="61" customFormat="1"/>
    <row r="62" s="61" customFormat="1"/>
    <row r="63" s="61" customFormat="1"/>
    <row r="64"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sheetData>
  <mergeCells count="48">
    <mergeCell ref="G6:G13"/>
    <mergeCell ref="H6:P6"/>
    <mergeCell ref="I7:P7"/>
    <mergeCell ref="A5:Y5"/>
    <mergeCell ref="A6:A13"/>
    <mergeCell ref="B6:B13"/>
    <mergeCell ref="C6:C13"/>
    <mergeCell ref="Q6:X6"/>
    <mergeCell ref="I8:I13"/>
    <mergeCell ref="R8:U8"/>
    <mergeCell ref="R7:X7"/>
    <mergeCell ref="J8:P8"/>
    <mergeCell ref="J9:L10"/>
    <mergeCell ref="L12:L13"/>
    <mergeCell ref="N12:N13"/>
    <mergeCell ref="O12:P12"/>
    <mergeCell ref="A1:M1"/>
    <mergeCell ref="H7:H13"/>
    <mergeCell ref="M9:P10"/>
    <mergeCell ref="T10:T13"/>
    <mergeCell ref="A2:M2"/>
    <mergeCell ref="Q1:Y1"/>
    <mergeCell ref="Q2:Y2"/>
    <mergeCell ref="A3:Y3"/>
    <mergeCell ref="A4:Y4"/>
    <mergeCell ref="D6:D13"/>
    <mergeCell ref="E6:E13"/>
    <mergeCell ref="F6:F13"/>
    <mergeCell ref="K11:L11"/>
    <mergeCell ref="M11:M13"/>
    <mergeCell ref="N11:P11"/>
    <mergeCell ref="K12:K13"/>
    <mergeCell ref="B27:Y27"/>
    <mergeCell ref="B28:Y28"/>
    <mergeCell ref="B29:Y29"/>
    <mergeCell ref="B30:Y30"/>
    <mergeCell ref="Y6:Y13"/>
    <mergeCell ref="V8:X8"/>
    <mergeCell ref="R9:R13"/>
    <mergeCell ref="S9:U9"/>
    <mergeCell ref="V9:V13"/>
    <mergeCell ref="W9:X9"/>
    <mergeCell ref="S10:S13"/>
    <mergeCell ref="U10:U13"/>
    <mergeCell ref="W10:W13"/>
    <mergeCell ref="X10:X13"/>
    <mergeCell ref="Q7:Q13"/>
    <mergeCell ref="J11:J13"/>
  </mergeCells>
  <printOptions horizontalCentered="1"/>
  <pageMargins left="0.23622047244094491" right="0.23622047244094491" top="0.74803149606299213" bottom="0.74803149606299213" header="0.31496062992125984" footer="0.31496062992125984"/>
  <pageSetup paperSize="9" scale="50" fitToWidth="0" fitToHeight="0" orientation="landscape" r:id="rId1"/>
  <headerFooter alignWithMargins="0">
    <oddFooter>&amp;R&amp;14&amp;P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18"/>
  <sheetViews>
    <sheetView zoomScale="85" zoomScaleNormal="85" zoomScaleSheetLayoutView="70" zoomScalePageLayoutView="60" workbookViewId="0">
      <selection sqref="A1:L1"/>
    </sheetView>
  </sheetViews>
  <sheetFormatPr defaultColWidth="7.375" defaultRowHeight="18.75"/>
  <cols>
    <col min="1" max="1" width="5.125" style="81" customWidth="1"/>
    <col min="2" max="2" width="33.25" style="82" customWidth="1"/>
    <col min="3" max="5" width="9.875" style="83" customWidth="1"/>
    <col min="6" max="9" width="9.875" style="84" customWidth="1"/>
    <col min="10" max="10" width="11.75" style="84" customWidth="1"/>
    <col min="11" max="13" width="11.25" style="84" customWidth="1"/>
    <col min="14" max="23" width="9.625" style="84" customWidth="1"/>
    <col min="24" max="226" width="8.75" style="61" customWidth="1"/>
    <col min="227" max="227" width="5.125" style="61" customWidth="1"/>
    <col min="228" max="228" width="24" style="61" customWidth="1"/>
    <col min="229" max="229" width="7.75" style="61" customWidth="1"/>
    <col min="230" max="230" width="8.75" style="61" customWidth="1"/>
    <col min="231" max="231" width="8.375" style="61" customWidth="1"/>
    <col min="232" max="232" width="9.375" style="61" customWidth="1"/>
    <col min="233" max="233" width="10.125" style="61" customWidth="1"/>
    <col min="234" max="234" width="7.75" style="61" customWidth="1"/>
    <col min="235" max="236" width="9.375" style="61" customWidth="1"/>
    <col min="237" max="238" width="9.75" style="61" customWidth="1"/>
    <col min="239" max="239" width="8.75" style="61" customWidth="1"/>
    <col min="240" max="240" width="9.375" style="61" customWidth="1"/>
    <col min="241" max="241" width="6.75" style="61" customWidth="1"/>
    <col min="242" max="242" width="8.125" style="61" customWidth="1"/>
    <col min="243" max="243" width="10.375" style="61" customWidth="1"/>
    <col min="244" max="244" width="8.375" style="61" customWidth="1"/>
    <col min="245" max="245" width="9.75" style="61" customWidth="1"/>
    <col min="246" max="246" width="9.375" style="61" customWidth="1"/>
    <col min="247" max="247" width="7.375" style="61" customWidth="1"/>
    <col min="248" max="248" width="8.375" style="61" customWidth="1"/>
    <col min="249" max="250" width="8.25" style="61" customWidth="1"/>
    <col min="251" max="251" width="11.375" style="61" customWidth="1"/>
    <col min="252" max="252" width="10.375" style="61" customWidth="1"/>
    <col min="253" max="253" width="9.75" style="61" customWidth="1"/>
    <col min="254" max="254" width="9.125" style="61" customWidth="1"/>
    <col min="255" max="255" width="9.375" style="61" customWidth="1"/>
    <col min="256" max="16384" width="7.375" style="61"/>
  </cols>
  <sheetData>
    <row r="1" spans="1:27" ht="24" customHeight="1">
      <c r="A1" s="839" t="s">
        <v>227</v>
      </c>
      <c r="B1" s="839"/>
      <c r="C1" s="839"/>
      <c r="D1" s="839"/>
      <c r="E1" s="839"/>
      <c r="F1" s="839"/>
      <c r="G1" s="839"/>
      <c r="H1" s="839"/>
      <c r="I1" s="839"/>
      <c r="J1" s="839"/>
      <c r="N1" s="4"/>
      <c r="O1" s="865" t="s">
        <v>0</v>
      </c>
      <c r="P1" s="865"/>
      <c r="Q1" s="865"/>
      <c r="R1" s="865"/>
      <c r="S1" s="865"/>
      <c r="T1" s="865"/>
      <c r="U1" s="865"/>
      <c r="V1" s="865"/>
      <c r="W1" s="865"/>
    </row>
    <row r="2" spans="1:27" ht="24" customHeight="1">
      <c r="A2" s="866" t="s">
        <v>1</v>
      </c>
      <c r="B2" s="866"/>
      <c r="C2" s="866"/>
      <c r="D2" s="866"/>
      <c r="E2" s="866"/>
      <c r="F2" s="866"/>
      <c r="G2" s="866"/>
      <c r="H2" s="866"/>
      <c r="I2" s="866"/>
      <c r="J2" s="866"/>
      <c r="N2" s="7"/>
      <c r="O2" s="867" t="s">
        <v>2</v>
      </c>
      <c r="P2" s="867"/>
      <c r="Q2" s="867"/>
      <c r="R2" s="867"/>
      <c r="S2" s="867"/>
      <c r="T2" s="867"/>
      <c r="U2" s="867"/>
      <c r="V2" s="867"/>
      <c r="W2" s="867"/>
    </row>
    <row r="3" spans="1:27" s="153" customFormat="1" ht="34.5" customHeight="1">
      <c r="A3" s="939" t="s">
        <v>204</v>
      </c>
      <c r="B3" s="939"/>
      <c r="C3" s="939"/>
      <c r="D3" s="939"/>
      <c r="E3" s="939"/>
      <c r="F3" s="939"/>
      <c r="G3" s="939"/>
      <c r="H3" s="939"/>
      <c r="I3" s="939"/>
      <c r="J3" s="939"/>
      <c r="K3" s="939"/>
      <c r="L3" s="939"/>
      <c r="M3" s="939"/>
      <c r="N3" s="939"/>
      <c r="O3" s="939"/>
      <c r="P3" s="939"/>
      <c r="Q3" s="939"/>
      <c r="R3" s="939"/>
      <c r="S3" s="939"/>
      <c r="T3" s="939"/>
      <c r="U3" s="939"/>
      <c r="V3" s="939"/>
      <c r="W3" s="939"/>
    </row>
    <row r="4" spans="1:27" s="89" customFormat="1" ht="27.75">
      <c r="A4" s="936" t="s">
        <v>228</v>
      </c>
      <c r="B4" s="936"/>
      <c r="C4" s="936"/>
      <c r="D4" s="936"/>
      <c r="E4" s="936"/>
      <c r="F4" s="936"/>
      <c r="G4" s="936"/>
      <c r="H4" s="936"/>
      <c r="I4" s="936"/>
      <c r="J4" s="936"/>
      <c r="K4" s="936"/>
      <c r="L4" s="936"/>
      <c r="M4" s="936"/>
      <c r="N4" s="936"/>
      <c r="O4" s="936"/>
      <c r="P4" s="936"/>
      <c r="Q4" s="936"/>
      <c r="R4" s="936"/>
      <c r="S4" s="936"/>
      <c r="T4" s="936"/>
      <c r="U4" s="936"/>
      <c r="V4" s="936"/>
      <c r="W4" s="936"/>
      <c r="Y4" s="154"/>
      <c r="AA4" s="154"/>
    </row>
    <row r="5" spans="1:27" s="90" customFormat="1" ht="35.25" customHeight="1">
      <c r="A5" s="937" t="s">
        <v>4</v>
      </c>
      <c r="B5" s="937"/>
      <c r="C5" s="937"/>
      <c r="D5" s="937"/>
      <c r="E5" s="937"/>
      <c r="F5" s="937"/>
      <c r="G5" s="937"/>
      <c r="H5" s="937"/>
      <c r="I5" s="937"/>
      <c r="J5" s="937"/>
      <c r="K5" s="937"/>
      <c r="L5" s="937"/>
      <c r="M5" s="937"/>
      <c r="N5" s="937"/>
      <c r="O5" s="937"/>
      <c r="P5" s="937"/>
      <c r="Q5" s="937"/>
      <c r="R5" s="937"/>
      <c r="S5" s="937"/>
      <c r="T5" s="937"/>
      <c r="U5" s="937"/>
      <c r="V5" s="937"/>
      <c r="W5" s="937"/>
      <c r="Y5" s="90" t="s">
        <v>229</v>
      </c>
      <c r="AA5" s="89"/>
    </row>
    <row r="6" spans="1:27" s="49" customFormat="1" ht="47.25" customHeight="1">
      <c r="A6" s="918" t="s">
        <v>117</v>
      </c>
      <c r="B6" s="918" t="s">
        <v>86</v>
      </c>
      <c r="C6" s="918" t="s">
        <v>87</v>
      </c>
      <c r="D6" s="918" t="s">
        <v>88</v>
      </c>
      <c r="E6" s="918" t="s">
        <v>89</v>
      </c>
      <c r="F6" s="916" t="s">
        <v>118</v>
      </c>
      <c r="G6" s="916"/>
      <c r="H6" s="916"/>
      <c r="I6" s="916"/>
      <c r="J6" s="916"/>
      <c r="K6" s="916"/>
      <c r="L6" s="916"/>
      <c r="M6" s="916"/>
      <c r="N6" s="916"/>
      <c r="O6" s="918" t="s">
        <v>224</v>
      </c>
      <c r="P6" s="918"/>
      <c r="Q6" s="918"/>
      <c r="R6" s="918"/>
      <c r="S6" s="918"/>
      <c r="T6" s="918"/>
      <c r="U6" s="918"/>
      <c r="V6" s="918"/>
      <c r="W6" s="918"/>
    </row>
    <row r="7" spans="1:27" s="49" customFormat="1" ht="33.75" customHeight="1">
      <c r="A7" s="918"/>
      <c r="B7" s="918"/>
      <c r="C7" s="918"/>
      <c r="D7" s="918"/>
      <c r="E7" s="918"/>
      <c r="F7" s="916" t="s">
        <v>193</v>
      </c>
      <c r="G7" s="916" t="s">
        <v>92</v>
      </c>
      <c r="H7" s="916"/>
      <c r="I7" s="916"/>
      <c r="J7" s="916"/>
      <c r="K7" s="916"/>
      <c r="L7" s="916"/>
      <c r="M7" s="916"/>
      <c r="N7" s="916"/>
      <c r="O7" s="916" t="s">
        <v>212</v>
      </c>
      <c r="P7" s="918" t="s">
        <v>21</v>
      </c>
      <c r="Q7" s="918"/>
      <c r="R7" s="918"/>
      <c r="S7" s="918"/>
      <c r="T7" s="918"/>
      <c r="U7" s="918"/>
      <c r="V7" s="918"/>
      <c r="W7" s="918"/>
    </row>
    <row r="8" spans="1:27" s="49" customFormat="1" ht="42.6" customHeight="1">
      <c r="A8" s="918"/>
      <c r="B8" s="918"/>
      <c r="C8" s="918"/>
      <c r="D8" s="918"/>
      <c r="E8" s="918"/>
      <c r="F8" s="916"/>
      <c r="G8" s="916" t="s">
        <v>212</v>
      </c>
      <c r="H8" s="916" t="s">
        <v>21</v>
      </c>
      <c r="I8" s="916"/>
      <c r="J8" s="916"/>
      <c r="K8" s="916"/>
      <c r="L8" s="916"/>
      <c r="M8" s="916"/>
      <c r="N8" s="916"/>
      <c r="O8" s="916"/>
      <c r="P8" s="916" t="s">
        <v>213</v>
      </c>
      <c r="Q8" s="916"/>
      <c r="R8" s="916"/>
      <c r="S8" s="916"/>
      <c r="T8" s="916" t="s">
        <v>214</v>
      </c>
      <c r="U8" s="916"/>
      <c r="V8" s="916"/>
      <c r="W8" s="918"/>
    </row>
    <row r="9" spans="1:27" s="49" customFormat="1" ht="30.75" customHeight="1">
      <c r="A9" s="918"/>
      <c r="B9" s="918"/>
      <c r="C9" s="918"/>
      <c r="D9" s="918"/>
      <c r="E9" s="918"/>
      <c r="F9" s="916"/>
      <c r="G9" s="916"/>
      <c r="H9" s="918" t="s">
        <v>215</v>
      </c>
      <c r="I9" s="918"/>
      <c r="J9" s="918"/>
      <c r="K9" s="916" t="s">
        <v>216</v>
      </c>
      <c r="L9" s="916"/>
      <c r="M9" s="916"/>
      <c r="N9" s="916"/>
      <c r="O9" s="916"/>
      <c r="P9" s="916" t="s">
        <v>217</v>
      </c>
      <c r="Q9" s="918" t="s">
        <v>94</v>
      </c>
      <c r="R9" s="918"/>
      <c r="S9" s="918"/>
      <c r="T9" s="918" t="s">
        <v>12</v>
      </c>
      <c r="U9" s="918" t="s">
        <v>94</v>
      </c>
      <c r="V9" s="918"/>
      <c r="W9" s="918"/>
    </row>
    <row r="10" spans="1:27" s="49" customFormat="1" ht="19.5" customHeight="1">
      <c r="A10" s="918"/>
      <c r="B10" s="918"/>
      <c r="C10" s="918"/>
      <c r="D10" s="918"/>
      <c r="E10" s="918"/>
      <c r="F10" s="916"/>
      <c r="G10" s="916"/>
      <c r="H10" s="918"/>
      <c r="I10" s="918"/>
      <c r="J10" s="918"/>
      <c r="K10" s="916"/>
      <c r="L10" s="916"/>
      <c r="M10" s="916"/>
      <c r="N10" s="916"/>
      <c r="O10" s="916"/>
      <c r="P10" s="916"/>
      <c r="Q10" s="916" t="s">
        <v>37</v>
      </c>
      <c r="R10" s="916" t="s">
        <v>38</v>
      </c>
      <c r="S10" s="916" t="s">
        <v>179</v>
      </c>
      <c r="T10" s="918"/>
      <c r="U10" s="916" t="s">
        <v>197</v>
      </c>
      <c r="V10" s="916" t="s">
        <v>198</v>
      </c>
      <c r="W10" s="918"/>
    </row>
    <row r="11" spans="1:27" s="49" customFormat="1" ht="32.25" customHeight="1">
      <c r="A11" s="918"/>
      <c r="B11" s="918"/>
      <c r="C11" s="918"/>
      <c r="D11" s="918"/>
      <c r="E11" s="918"/>
      <c r="F11" s="916"/>
      <c r="G11" s="916"/>
      <c r="H11" s="916" t="s">
        <v>217</v>
      </c>
      <c r="I11" s="916" t="s">
        <v>13</v>
      </c>
      <c r="J11" s="916"/>
      <c r="K11" s="916" t="s">
        <v>199</v>
      </c>
      <c r="L11" s="916" t="s">
        <v>200</v>
      </c>
      <c r="M11" s="916"/>
      <c r="N11" s="916"/>
      <c r="O11" s="916"/>
      <c r="P11" s="916"/>
      <c r="Q11" s="916"/>
      <c r="R11" s="916"/>
      <c r="S11" s="916"/>
      <c r="T11" s="918"/>
      <c r="U11" s="916"/>
      <c r="V11" s="916"/>
      <c r="W11" s="918"/>
    </row>
    <row r="12" spans="1:27" s="49" customFormat="1" ht="30" customHeight="1">
      <c r="A12" s="918"/>
      <c r="B12" s="918"/>
      <c r="C12" s="918"/>
      <c r="D12" s="918"/>
      <c r="E12" s="918"/>
      <c r="F12" s="916"/>
      <c r="G12" s="916"/>
      <c r="H12" s="916"/>
      <c r="I12" s="916" t="s">
        <v>37</v>
      </c>
      <c r="J12" s="916" t="s">
        <v>179</v>
      </c>
      <c r="K12" s="916"/>
      <c r="L12" s="916" t="s">
        <v>12</v>
      </c>
      <c r="M12" s="916" t="s">
        <v>13</v>
      </c>
      <c r="N12" s="916"/>
      <c r="O12" s="916"/>
      <c r="P12" s="916"/>
      <c r="Q12" s="916"/>
      <c r="R12" s="916"/>
      <c r="S12" s="916"/>
      <c r="T12" s="918"/>
      <c r="U12" s="916"/>
      <c r="V12" s="916"/>
      <c r="W12" s="918"/>
    </row>
    <row r="13" spans="1:27" s="49" customFormat="1" ht="56.25">
      <c r="A13" s="918"/>
      <c r="B13" s="918"/>
      <c r="C13" s="918"/>
      <c r="D13" s="918"/>
      <c r="E13" s="918"/>
      <c r="F13" s="916"/>
      <c r="G13" s="916"/>
      <c r="H13" s="916"/>
      <c r="I13" s="916"/>
      <c r="J13" s="916"/>
      <c r="K13" s="916"/>
      <c r="L13" s="916"/>
      <c r="M13" s="95" t="s">
        <v>197</v>
      </c>
      <c r="N13" s="95" t="s">
        <v>198</v>
      </c>
      <c r="O13" s="916"/>
      <c r="P13" s="916"/>
      <c r="Q13" s="916"/>
      <c r="R13" s="916"/>
      <c r="S13" s="916"/>
      <c r="T13" s="918"/>
      <c r="U13" s="916"/>
      <c r="V13" s="916"/>
      <c r="W13" s="918"/>
    </row>
    <row r="14" spans="1:27" s="51" customFormat="1" ht="24" customHeight="1">
      <c r="A14" s="50">
        <v>1</v>
      </c>
      <c r="B14" s="50">
        <f>A14+1</f>
        <v>2</v>
      </c>
      <c r="C14" s="50">
        <f t="shared" ref="C14:W14" si="0">B14+1</f>
        <v>3</v>
      </c>
      <c r="D14" s="50">
        <f t="shared" si="0"/>
        <v>4</v>
      </c>
      <c r="E14" s="50">
        <f t="shared" si="0"/>
        <v>5</v>
      </c>
      <c r="F14" s="50">
        <f t="shared" si="0"/>
        <v>6</v>
      </c>
      <c r="G14" s="50">
        <f t="shared" si="0"/>
        <v>7</v>
      </c>
      <c r="H14" s="50">
        <f t="shared" si="0"/>
        <v>8</v>
      </c>
      <c r="I14" s="50">
        <f t="shared" si="0"/>
        <v>9</v>
      </c>
      <c r="J14" s="50">
        <f t="shared" si="0"/>
        <v>10</v>
      </c>
      <c r="K14" s="50">
        <f t="shared" si="0"/>
        <v>11</v>
      </c>
      <c r="L14" s="50">
        <f t="shared" si="0"/>
        <v>12</v>
      </c>
      <c r="M14" s="50">
        <f t="shared" si="0"/>
        <v>13</v>
      </c>
      <c r="N14" s="50">
        <f t="shared" si="0"/>
        <v>14</v>
      </c>
      <c r="O14" s="50">
        <f t="shared" si="0"/>
        <v>15</v>
      </c>
      <c r="P14" s="50">
        <f t="shared" si="0"/>
        <v>16</v>
      </c>
      <c r="Q14" s="50">
        <f t="shared" si="0"/>
        <v>17</v>
      </c>
      <c r="R14" s="50">
        <f t="shared" si="0"/>
        <v>18</v>
      </c>
      <c r="S14" s="50">
        <f t="shared" si="0"/>
        <v>19</v>
      </c>
      <c r="T14" s="50">
        <f t="shared" si="0"/>
        <v>20</v>
      </c>
      <c r="U14" s="50">
        <f t="shared" si="0"/>
        <v>21</v>
      </c>
      <c r="V14" s="50">
        <f t="shared" si="0"/>
        <v>22</v>
      </c>
      <c r="W14" s="50">
        <f t="shared" si="0"/>
        <v>23</v>
      </c>
    </row>
    <row r="15" spans="1:27" s="51" customFormat="1" ht="36.75" customHeight="1">
      <c r="A15" s="50"/>
      <c r="B15" s="52" t="s">
        <v>17</v>
      </c>
      <c r="C15" s="50"/>
      <c r="D15" s="50"/>
      <c r="E15" s="50"/>
      <c r="F15" s="50"/>
      <c r="G15" s="50"/>
      <c r="H15" s="50"/>
      <c r="I15" s="50"/>
      <c r="J15" s="50"/>
      <c r="K15" s="50"/>
      <c r="L15" s="50"/>
      <c r="M15" s="50"/>
      <c r="N15" s="50"/>
      <c r="O15" s="50"/>
      <c r="P15" s="50"/>
      <c r="Q15" s="50"/>
      <c r="R15" s="50"/>
      <c r="S15" s="50"/>
      <c r="T15" s="50"/>
      <c r="U15" s="50"/>
      <c r="V15" s="50"/>
      <c r="W15" s="50"/>
    </row>
    <row r="16" spans="1:27" s="51" customFormat="1" ht="47.65" customHeight="1">
      <c r="A16" s="52" t="s">
        <v>201</v>
      </c>
      <c r="B16" s="54" t="s">
        <v>202</v>
      </c>
      <c r="C16" s="50"/>
      <c r="D16" s="50"/>
      <c r="E16" s="50"/>
      <c r="F16" s="50"/>
      <c r="G16" s="50"/>
      <c r="H16" s="50"/>
      <c r="I16" s="50"/>
      <c r="J16" s="50"/>
      <c r="K16" s="50"/>
      <c r="L16" s="50"/>
      <c r="M16" s="50"/>
      <c r="N16" s="50"/>
      <c r="O16" s="50"/>
      <c r="P16" s="50"/>
      <c r="Q16" s="50"/>
      <c r="R16" s="50"/>
      <c r="S16" s="50"/>
      <c r="T16" s="50"/>
      <c r="U16" s="50"/>
      <c r="V16" s="50"/>
      <c r="W16" s="50"/>
    </row>
    <row r="17" spans="1:23" s="57" customFormat="1" ht="61.15" customHeight="1">
      <c r="A17" s="53"/>
      <c r="B17" s="58" t="s">
        <v>323</v>
      </c>
      <c r="C17" s="55"/>
      <c r="D17" s="55"/>
      <c r="E17" s="55"/>
      <c r="F17" s="56"/>
      <c r="G17" s="56"/>
      <c r="H17" s="56"/>
      <c r="I17" s="56"/>
      <c r="J17" s="56"/>
      <c r="K17" s="56"/>
      <c r="L17" s="56"/>
      <c r="M17" s="56"/>
      <c r="N17" s="56"/>
      <c r="O17" s="101"/>
      <c r="P17" s="101"/>
      <c r="Q17" s="101"/>
      <c r="R17" s="101"/>
      <c r="S17" s="101"/>
      <c r="T17" s="101"/>
      <c r="U17" s="101"/>
      <c r="V17" s="101"/>
      <c r="W17" s="101"/>
    </row>
    <row r="18" spans="1:23" s="57" customFormat="1" ht="70.150000000000006" customHeight="1">
      <c r="A18" s="53" t="s">
        <v>46</v>
      </c>
      <c r="B18" s="156" t="s">
        <v>326</v>
      </c>
      <c r="C18" s="55"/>
      <c r="D18" s="55"/>
      <c r="E18" s="55"/>
      <c r="F18" s="56"/>
      <c r="G18" s="56"/>
      <c r="H18" s="56"/>
      <c r="I18" s="56"/>
      <c r="J18" s="56"/>
      <c r="K18" s="56"/>
      <c r="L18" s="56"/>
      <c r="M18" s="56"/>
      <c r="N18" s="56"/>
      <c r="O18" s="101"/>
      <c r="P18" s="101"/>
      <c r="Q18" s="101"/>
      <c r="R18" s="101"/>
      <c r="S18" s="101"/>
      <c r="T18" s="101"/>
      <c r="U18" s="101"/>
      <c r="V18" s="101"/>
      <c r="W18" s="101"/>
    </row>
    <row r="19" spans="1:23" ht="30" customHeight="1">
      <c r="A19" s="72" t="s">
        <v>97</v>
      </c>
      <c r="B19" s="73" t="s">
        <v>98</v>
      </c>
      <c r="C19" s="59"/>
      <c r="D19" s="59"/>
      <c r="E19" s="59"/>
      <c r="F19" s="60"/>
      <c r="G19" s="60"/>
      <c r="H19" s="60"/>
      <c r="I19" s="60"/>
      <c r="J19" s="60"/>
      <c r="K19" s="60"/>
      <c r="L19" s="60"/>
      <c r="M19" s="60"/>
      <c r="N19" s="60"/>
      <c r="O19" s="98"/>
      <c r="P19" s="98"/>
      <c r="Q19" s="98"/>
      <c r="R19" s="98"/>
      <c r="S19" s="98"/>
      <c r="T19" s="98"/>
      <c r="U19" s="98"/>
      <c r="V19" s="98"/>
      <c r="W19" s="98"/>
    </row>
    <row r="20" spans="1:23" ht="30" customHeight="1">
      <c r="A20" s="72" t="s">
        <v>99</v>
      </c>
      <c r="B20" s="100" t="s">
        <v>100</v>
      </c>
      <c r="C20" s="59"/>
      <c r="D20" s="59"/>
      <c r="E20" s="59"/>
      <c r="F20" s="60"/>
      <c r="G20" s="60"/>
      <c r="H20" s="60"/>
      <c r="I20" s="60"/>
      <c r="J20" s="60"/>
      <c r="K20" s="60"/>
      <c r="L20" s="60"/>
      <c r="M20" s="60"/>
      <c r="N20" s="60"/>
      <c r="O20" s="98"/>
      <c r="P20" s="98"/>
      <c r="Q20" s="98"/>
      <c r="R20" s="98"/>
      <c r="S20" s="98"/>
      <c r="T20" s="98"/>
      <c r="U20" s="98"/>
      <c r="V20" s="98"/>
      <c r="W20" s="98"/>
    </row>
    <row r="21" spans="1:23" ht="57" customHeight="1">
      <c r="A21" s="53" t="s">
        <v>48</v>
      </c>
      <c r="B21" s="156" t="s">
        <v>322</v>
      </c>
      <c r="C21" s="59"/>
      <c r="D21" s="59"/>
      <c r="E21" s="59"/>
      <c r="F21" s="60"/>
      <c r="G21" s="60"/>
      <c r="H21" s="60"/>
      <c r="I21" s="60"/>
      <c r="J21" s="60"/>
      <c r="K21" s="60"/>
      <c r="L21" s="60"/>
      <c r="M21" s="60"/>
      <c r="N21" s="60"/>
      <c r="O21" s="98"/>
      <c r="P21" s="98"/>
      <c r="Q21" s="98"/>
      <c r="R21" s="98"/>
      <c r="S21" s="98"/>
      <c r="T21" s="98"/>
      <c r="U21" s="98"/>
      <c r="V21" s="98"/>
      <c r="W21" s="98"/>
    </row>
    <row r="22" spans="1:23" ht="30" customHeight="1">
      <c r="A22" s="72" t="s">
        <v>97</v>
      </c>
      <c r="B22" s="73" t="s">
        <v>98</v>
      </c>
      <c r="C22" s="59"/>
      <c r="D22" s="59"/>
      <c r="E22" s="59"/>
      <c r="F22" s="60"/>
      <c r="G22" s="60"/>
      <c r="H22" s="60"/>
      <c r="I22" s="60"/>
      <c r="J22" s="60"/>
      <c r="K22" s="60"/>
      <c r="L22" s="60"/>
      <c r="M22" s="60"/>
      <c r="N22" s="60"/>
      <c r="O22" s="98"/>
      <c r="P22" s="98"/>
      <c r="Q22" s="98"/>
      <c r="R22" s="98"/>
      <c r="S22" s="98"/>
      <c r="T22" s="98"/>
      <c r="U22" s="98"/>
      <c r="V22" s="98"/>
      <c r="W22" s="98"/>
    </row>
    <row r="23" spans="1:23" ht="30" customHeight="1">
      <c r="A23" s="72" t="s">
        <v>99</v>
      </c>
      <c r="B23" s="100" t="s">
        <v>100</v>
      </c>
      <c r="C23" s="59"/>
      <c r="D23" s="59"/>
      <c r="E23" s="59"/>
      <c r="F23" s="60"/>
      <c r="G23" s="60"/>
      <c r="H23" s="60"/>
      <c r="I23" s="60"/>
      <c r="J23" s="60"/>
      <c r="K23" s="60"/>
      <c r="L23" s="60"/>
      <c r="M23" s="60"/>
      <c r="N23" s="60"/>
      <c r="O23" s="98"/>
      <c r="P23" s="98"/>
      <c r="Q23" s="98"/>
      <c r="R23" s="98"/>
      <c r="S23" s="98"/>
      <c r="T23" s="98"/>
      <c r="U23" s="98"/>
      <c r="V23" s="98"/>
      <c r="W23" s="98"/>
    </row>
    <row r="24" spans="1:23" s="51" customFormat="1" ht="36.75" customHeight="1">
      <c r="A24" s="53" t="s">
        <v>113</v>
      </c>
      <c r="B24" s="54" t="s">
        <v>202</v>
      </c>
      <c r="C24" s="50"/>
      <c r="D24" s="50"/>
      <c r="E24" s="50"/>
      <c r="F24" s="50"/>
      <c r="G24" s="50"/>
      <c r="H24" s="50"/>
      <c r="I24" s="50"/>
      <c r="J24" s="50"/>
      <c r="K24" s="50"/>
      <c r="L24" s="50"/>
      <c r="M24" s="50"/>
      <c r="N24" s="50"/>
      <c r="O24" s="50"/>
      <c r="P24" s="50"/>
      <c r="Q24" s="50"/>
      <c r="R24" s="50"/>
      <c r="S24" s="50"/>
      <c r="T24" s="50"/>
      <c r="U24" s="50"/>
      <c r="V24" s="50"/>
      <c r="W24" s="50"/>
    </row>
    <row r="25" spans="1:23" s="51" customFormat="1" ht="41.25" customHeight="1">
      <c r="A25" s="72"/>
      <c r="B25" s="73" t="s">
        <v>114</v>
      </c>
      <c r="C25" s="50"/>
      <c r="D25" s="50"/>
      <c r="E25" s="50"/>
      <c r="F25" s="50"/>
      <c r="G25" s="50"/>
      <c r="H25" s="50"/>
      <c r="I25" s="50"/>
      <c r="J25" s="50"/>
      <c r="K25" s="50"/>
      <c r="L25" s="50"/>
      <c r="M25" s="50"/>
      <c r="N25" s="50"/>
      <c r="O25" s="50"/>
      <c r="P25" s="50"/>
      <c r="Q25" s="50"/>
      <c r="R25" s="50"/>
      <c r="S25" s="50"/>
      <c r="T25" s="50"/>
      <c r="U25" s="50"/>
      <c r="V25" s="50"/>
      <c r="W25" s="50"/>
    </row>
    <row r="26" spans="1:23" s="51" customFormat="1" ht="13.5" customHeight="1">
      <c r="A26" s="50"/>
      <c r="B26" s="150"/>
      <c r="C26" s="50"/>
      <c r="D26" s="50"/>
      <c r="E26" s="50"/>
      <c r="F26" s="50"/>
      <c r="G26" s="50"/>
      <c r="H26" s="50"/>
      <c r="I26" s="50"/>
      <c r="J26" s="50"/>
      <c r="K26" s="50"/>
      <c r="L26" s="50"/>
      <c r="M26" s="50"/>
      <c r="N26" s="50"/>
      <c r="O26" s="50"/>
      <c r="P26" s="50"/>
      <c r="Q26" s="50"/>
      <c r="R26" s="50"/>
      <c r="S26" s="50"/>
      <c r="T26" s="50"/>
      <c r="U26" s="50"/>
      <c r="V26" s="50"/>
      <c r="W26" s="50"/>
    </row>
    <row r="27" spans="1:23" s="105" customFormat="1" ht="26.25" customHeight="1">
      <c r="A27" s="104"/>
      <c r="B27" s="988" t="s">
        <v>135</v>
      </c>
      <c r="C27" s="988"/>
      <c r="D27" s="988"/>
      <c r="E27" s="988"/>
      <c r="F27" s="988"/>
      <c r="G27" s="988"/>
      <c r="H27" s="988"/>
      <c r="I27" s="988"/>
      <c r="J27" s="988"/>
      <c r="K27" s="988"/>
      <c r="L27" s="988"/>
      <c r="M27" s="988"/>
      <c r="N27" s="988"/>
      <c r="O27" s="988"/>
      <c r="P27" s="988"/>
      <c r="Q27" s="988"/>
      <c r="R27" s="988"/>
      <c r="S27" s="988"/>
      <c r="T27" s="988"/>
      <c r="U27" s="988"/>
      <c r="V27" s="988"/>
      <c r="W27" s="988"/>
    </row>
    <row r="28" spans="1:23" s="105" customFormat="1" ht="70.900000000000006" customHeight="1">
      <c r="A28" s="104"/>
      <c r="B28" s="982" t="s">
        <v>218</v>
      </c>
      <c r="C28" s="982"/>
      <c r="D28" s="982"/>
      <c r="E28" s="982"/>
      <c r="F28" s="982"/>
      <c r="G28" s="982"/>
      <c r="H28" s="982"/>
      <c r="I28" s="982"/>
      <c r="J28" s="982"/>
      <c r="K28" s="982"/>
      <c r="L28" s="982"/>
      <c r="M28" s="982"/>
      <c r="N28" s="982"/>
      <c r="O28" s="982"/>
      <c r="P28" s="982"/>
      <c r="Q28" s="982"/>
      <c r="R28" s="982"/>
      <c r="S28" s="982"/>
      <c r="T28" s="982"/>
      <c r="U28" s="982"/>
      <c r="V28" s="982"/>
      <c r="W28" s="982"/>
    </row>
    <row r="29" spans="1:23" s="105" customFormat="1" ht="31.9" customHeight="1">
      <c r="A29" s="151"/>
      <c r="B29" s="983" t="s">
        <v>219</v>
      </c>
      <c r="C29" s="983"/>
      <c r="D29" s="983"/>
      <c r="E29" s="983"/>
      <c r="F29" s="983"/>
      <c r="G29" s="983"/>
      <c r="H29" s="983"/>
      <c r="I29" s="983"/>
      <c r="J29" s="983"/>
      <c r="K29" s="983"/>
      <c r="L29" s="983"/>
      <c r="M29" s="983"/>
      <c r="N29" s="983"/>
      <c r="O29" s="983"/>
      <c r="P29" s="983"/>
      <c r="Q29" s="983"/>
      <c r="R29" s="983"/>
      <c r="S29" s="983"/>
      <c r="T29" s="983"/>
      <c r="U29" s="983"/>
      <c r="V29" s="983"/>
      <c r="W29" s="983"/>
    </row>
    <row r="30" spans="1:23" s="105" customFormat="1" ht="69" customHeight="1">
      <c r="A30" s="151"/>
      <c r="B30" s="984" t="s">
        <v>225</v>
      </c>
      <c r="C30" s="984"/>
      <c r="D30" s="984"/>
      <c r="E30" s="984"/>
      <c r="F30" s="984"/>
      <c r="G30" s="984"/>
      <c r="H30" s="984"/>
      <c r="I30" s="984"/>
      <c r="J30" s="984"/>
      <c r="K30" s="984"/>
      <c r="L30" s="984"/>
      <c r="M30" s="984"/>
      <c r="N30" s="984"/>
      <c r="O30" s="984"/>
      <c r="P30" s="984"/>
      <c r="Q30" s="984"/>
      <c r="R30" s="984"/>
      <c r="S30" s="984"/>
      <c r="T30" s="984"/>
      <c r="U30" s="984"/>
      <c r="V30" s="984"/>
      <c r="W30" s="984"/>
    </row>
    <row r="31" spans="1:23" ht="20.25">
      <c r="A31" s="61"/>
      <c r="B31" s="155" t="s">
        <v>226</v>
      </c>
      <c r="C31" s="61"/>
      <c r="D31" s="61"/>
      <c r="E31" s="61"/>
      <c r="F31" s="61"/>
      <c r="G31" s="61"/>
      <c r="H31" s="61"/>
      <c r="I31" s="61"/>
      <c r="J31" s="61"/>
      <c r="K31" s="61"/>
      <c r="L31" s="61"/>
      <c r="M31" s="61"/>
      <c r="N31" s="61"/>
      <c r="O31" s="61"/>
      <c r="P31" s="61"/>
      <c r="Q31" s="61"/>
      <c r="R31" s="61"/>
      <c r="S31" s="61"/>
      <c r="T31" s="61"/>
      <c r="U31" s="61"/>
      <c r="V31" s="61"/>
      <c r="W31" s="61"/>
    </row>
    <row r="32" spans="1:23">
      <c r="A32" s="61"/>
      <c r="B32" s="61"/>
      <c r="C32" s="61"/>
      <c r="D32" s="61"/>
      <c r="E32" s="61"/>
      <c r="F32" s="61"/>
      <c r="G32" s="61"/>
      <c r="H32" s="61"/>
      <c r="I32" s="61"/>
      <c r="J32" s="61"/>
      <c r="K32" s="61"/>
      <c r="L32" s="61"/>
      <c r="M32" s="61"/>
      <c r="N32" s="61"/>
      <c r="O32" s="61"/>
      <c r="P32" s="61"/>
      <c r="Q32" s="61"/>
      <c r="R32" s="61"/>
      <c r="S32" s="61"/>
      <c r="T32" s="61"/>
      <c r="U32" s="61"/>
      <c r="V32" s="61"/>
      <c r="W32" s="61"/>
    </row>
    <row r="33" s="61" customFormat="1"/>
    <row r="34" s="61" customFormat="1"/>
    <row r="35" s="61" customFormat="1"/>
    <row r="36" s="61" customFormat="1"/>
    <row r="37" s="61" customFormat="1"/>
    <row r="38" s="61" customFormat="1"/>
    <row r="39" s="61" customFormat="1"/>
    <row r="40" s="61" customFormat="1"/>
    <row r="41" s="61" customFormat="1"/>
    <row r="42" s="61" customFormat="1"/>
    <row r="43" s="61" customFormat="1"/>
    <row r="44" s="61" customFormat="1"/>
    <row r="45" s="61" customFormat="1"/>
    <row r="46" s="61" customFormat="1"/>
    <row r="47" s="61" customFormat="1"/>
    <row r="48" s="61" customFormat="1"/>
    <row r="49" s="61" customFormat="1"/>
    <row r="50" s="61" customFormat="1"/>
    <row r="51" s="61" customFormat="1"/>
    <row r="52" s="61" customFormat="1"/>
    <row r="53" s="61" customFormat="1"/>
    <row r="54" s="61" customFormat="1"/>
    <row r="55" s="61" customFormat="1"/>
    <row r="56" s="61" customFormat="1"/>
    <row r="57" s="61" customFormat="1"/>
    <row r="58" s="61" customFormat="1"/>
    <row r="59" s="61" customFormat="1"/>
    <row r="60" s="61" customFormat="1"/>
    <row r="61" s="61" customFormat="1"/>
    <row r="62" s="61" customFormat="1"/>
    <row r="63" s="61" customFormat="1"/>
    <row r="64"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sheetData>
  <mergeCells count="46">
    <mergeCell ref="H8:N8"/>
    <mergeCell ref="H9:J10"/>
    <mergeCell ref="K9:N10"/>
    <mergeCell ref="S10:S13"/>
    <mergeCell ref="P7:V7"/>
    <mergeCell ref="P8:S8"/>
    <mergeCell ref="H11:H13"/>
    <mergeCell ref="I11:J11"/>
    <mergeCell ref="U10:U13"/>
    <mergeCell ref="P9:P13"/>
    <mergeCell ref="I12:I13"/>
    <mergeCell ref="J12:J13"/>
    <mergeCell ref="L12:L13"/>
    <mergeCell ref="M12:N12"/>
    <mergeCell ref="A5:W5"/>
    <mergeCell ref="A6:A13"/>
    <mergeCell ref="B28:W28"/>
    <mergeCell ref="B29:W29"/>
    <mergeCell ref="O1:W1"/>
    <mergeCell ref="O2:W2"/>
    <mergeCell ref="A3:W3"/>
    <mergeCell ref="A4:W4"/>
    <mergeCell ref="T8:V8"/>
    <mergeCell ref="A1:J1"/>
    <mergeCell ref="D6:D13"/>
    <mergeCell ref="E6:E13"/>
    <mergeCell ref="A2:J2"/>
    <mergeCell ref="Q9:S9"/>
    <mergeCell ref="T9:T13"/>
    <mergeCell ref="U9:V9"/>
    <mergeCell ref="B30:W30"/>
    <mergeCell ref="W6:W13"/>
    <mergeCell ref="K11:K13"/>
    <mergeCell ref="L11:N11"/>
    <mergeCell ref="O7:O13"/>
    <mergeCell ref="B27:W27"/>
    <mergeCell ref="Q10:Q13"/>
    <mergeCell ref="R10:R13"/>
    <mergeCell ref="V10:V13"/>
    <mergeCell ref="F7:F13"/>
    <mergeCell ref="F6:N6"/>
    <mergeCell ref="O6:V6"/>
    <mergeCell ref="B6:B13"/>
    <mergeCell ref="C6:C13"/>
    <mergeCell ref="G7:N7"/>
    <mergeCell ref="G8:G13"/>
  </mergeCells>
  <printOptions horizontalCentered="1"/>
  <pageMargins left="0.23622047244094491" right="0.23622047244094491" top="0.74803149606299213" bottom="0.74803149606299213" header="0.31496062992125984" footer="0.31496062992125984"/>
  <pageSetup paperSize="9" scale="55" fitToWidth="0" fitToHeight="0" orientation="landscape" r:id="rId1"/>
  <headerFooter alignWithMargins="0">
    <oddFooter>&amp;R&amp;14&amp;P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C18" sqref="C18"/>
    </sheetView>
  </sheetViews>
  <sheetFormatPr defaultColWidth="9.125" defaultRowHeight="18.75"/>
  <cols>
    <col min="1" max="16384" width="9.125" style="154"/>
  </cols>
  <sheetData>
    <row r="1" spans="1:14" ht="7.5" customHeight="1"/>
    <row r="2" spans="1:14">
      <c r="A2" s="832" t="s">
        <v>344</v>
      </c>
      <c r="B2" s="832"/>
      <c r="C2" s="832"/>
      <c r="D2" s="832"/>
      <c r="E2" s="832"/>
      <c r="F2" s="832"/>
      <c r="G2" s="832"/>
      <c r="H2" s="832"/>
      <c r="I2" s="832"/>
      <c r="J2" s="832"/>
      <c r="K2" s="832"/>
      <c r="L2" s="832"/>
      <c r="M2" s="832"/>
      <c r="N2" s="832"/>
    </row>
    <row r="3" spans="1:14">
      <c r="A3" s="833" t="s">
        <v>447</v>
      </c>
      <c r="B3" s="833"/>
      <c r="C3" s="833"/>
      <c r="D3" s="833"/>
      <c r="E3" s="833"/>
      <c r="F3" s="833"/>
      <c r="G3" s="833"/>
      <c r="H3" s="833"/>
      <c r="I3" s="833"/>
      <c r="J3" s="833"/>
      <c r="K3" s="833"/>
      <c r="L3" s="833"/>
      <c r="M3" s="833"/>
      <c r="N3" s="833"/>
    </row>
    <row r="4" spans="1:14" ht="11.25" customHeight="1"/>
  </sheetData>
  <mergeCells count="2">
    <mergeCell ref="A2:N2"/>
    <mergeCell ref="A3:N3"/>
  </mergeCells>
  <printOptions horizontalCentered="1" verticalCentered="1"/>
  <pageMargins left="0.70866141732283472" right="0.70866141732283472" top="0.53" bottom="1.37"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A380"/>
  <sheetViews>
    <sheetView zoomScaleSheetLayoutView="75" zoomScalePageLayoutView="50" workbookViewId="0">
      <selection sqref="A1:U1"/>
    </sheetView>
  </sheetViews>
  <sheetFormatPr defaultColWidth="8.75" defaultRowHeight="12.75"/>
  <cols>
    <col min="1" max="1" width="5.125" style="179" customWidth="1"/>
    <col min="2" max="2" width="26.375" style="180" customWidth="1"/>
    <col min="3" max="4" width="7.375" style="181" customWidth="1"/>
    <col min="5" max="5" width="8.375" style="181" customWidth="1"/>
    <col min="6" max="6" width="10.125" style="178" customWidth="1"/>
    <col min="7" max="7" width="8.125" style="178" customWidth="1"/>
    <col min="8" max="8" width="8.75" style="178" customWidth="1"/>
    <col min="9" max="9" width="9.25" style="178" hidden="1" customWidth="1"/>
    <col min="10" max="10" width="7.75" style="178" hidden="1" customWidth="1"/>
    <col min="11" max="14" width="8.75" style="178" hidden="1" customWidth="1"/>
    <col min="15" max="15" width="9.375" style="178" hidden="1" customWidth="1"/>
    <col min="16" max="16" width="7.75" style="178" hidden="1" customWidth="1"/>
    <col min="17" max="21" width="10.75" style="178" hidden="1" customWidth="1"/>
    <col min="22" max="23" width="7.375" style="178" hidden="1" customWidth="1"/>
    <col min="24" max="24" width="9.125" style="178" customWidth="1"/>
    <col min="25" max="25" width="8.25" style="178" customWidth="1"/>
    <col min="26" max="26" width="11.75" style="178" customWidth="1"/>
    <col min="27" max="31" width="8.25" style="178" customWidth="1"/>
    <col min="32" max="33" width="8.375" style="178" customWidth="1"/>
    <col min="34" max="34" width="10.125" style="178" customWidth="1"/>
    <col min="35" max="36" width="9.125" style="178" customWidth="1"/>
    <col min="37" max="37" width="11.375" style="178" customWidth="1"/>
    <col min="38" max="38" width="10.125" style="178" customWidth="1"/>
    <col min="39" max="39" width="8.75" style="178" customWidth="1"/>
    <col min="40" max="40" width="9.375" style="178" customWidth="1"/>
    <col min="41" max="41" width="8.75" style="178" customWidth="1"/>
    <col min="42" max="16384" width="8.75" style="157"/>
  </cols>
  <sheetData>
    <row r="1" spans="1:46" ht="18" customHeight="1">
      <c r="A1" s="923" t="s">
        <v>230</v>
      </c>
      <c r="B1" s="923"/>
      <c r="C1" s="923"/>
      <c r="D1" s="923"/>
      <c r="E1" s="923"/>
      <c r="F1" s="923"/>
      <c r="G1" s="923"/>
      <c r="H1" s="923"/>
      <c r="I1" s="923"/>
      <c r="J1" s="923"/>
      <c r="K1" s="923"/>
      <c r="L1" s="923"/>
      <c r="M1" s="923"/>
      <c r="N1" s="923"/>
      <c r="O1" s="923"/>
      <c r="P1" s="923"/>
      <c r="Q1" s="923"/>
      <c r="R1" s="923"/>
      <c r="S1" s="923"/>
      <c r="T1" s="923"/>
      <c r="U1" s="923"/>
      <c r="V1" s="84"/>
      <c r="W1" s="84"/>
      <c r="X1" s="84"/>
      <c r="Y1" s="84"/>
      <c r="Z1" s="84"/>
      <c r="AA1" s="84"/>
      <c r="AB1" s="84"/>
      <c r="AC1" s="84"/>
      <c r="AD1" s="84"/>
      <c r="AE1" s="84"/>
      <c r="AF1" s="84"/>
      <c r="AG1" s="84"/>
      <c r="AH1" s="84"/>
      <c r="AI1" s="865" t="s">
        <v>0</v>
      </c>
      <c r="AJ1" s="865"/>
      <c r="AK1" s="865"/>
      <c r="AL1" s="865"/>
      <c r="AM1" s="865"/>
      <c r="AN1" s="865"/>
      <c r="AO1" s="865"/>
    </row>
    <row r="2" spans="1:46" ht="18" customHeight="1">
      <c r="A2" s="866" t="s">
        <v>1</v>
      </c>
      <c r="B2" s="866"/>
      <c r="C2" s="866"/>
      <c r="D2" s="866"/>
      <c r="E2" s="866"/>
      <c r="F2" s="866"/>
      <c r="G2" s="866"/>
      <c r="H2" s="866"/>
      <c r="I2" s="866"/>
      <c r="J2" s="866"/>
      <c r="K2" s="866"/>
      <c r="L2" s="866"/>
      <c r="M2" s="866"/>
      <c r="N2" s="866"/>
      <c r="O2" s="866"/>
      <c r="P2" s="866"/>
      <c r="Q2" s="866"/>
      <c r="R2" s="866"/>
      <c r="S2" s="866"/>
      <c r="T2" s="866"/>
      <c r="U2" s="866"/>
      <c r="V2" s="84"/>
      <c r="W2" s="84"/>
      <c r="X2" s="84"/>
      <c r="Y2" s="84"/>
      <c r="Z2" s="84"/>
      <c r="AA2" s="84"/>
      <c r="AB2" s="84"/>
      <c r="AC2" s="84"/>
      <c r="AD2" s="84"/>
      <c r="AE2" s="84"/>
      <c r="AF2" s="84"/>
      <c r="AG2" s="84"/>
      <c r="AH2" s="84"/>
      <c r="AI2" s="867" t="s">
        <v>231</v>
      </c>
      <c r="AJ2" s="867"/>
      <c r="AK2" s="867"/>
      <c r="AL2" s="867"/>
      <c r="AM2" s="867"/>
      <c r="AN2" s="867"/>
      <c r="AO2" s="867"/>
    </row>
    <row r="3" spans="1:46" s="159" customFormat="1" ht="26.65" customHeight="1">
      <c r="A3" s="924" t="s">
        <v>232</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4"/>
      <c r="AK3" s="924"/>
      <c r="AL3" s="924"/>
      <c r="AM3" s="924"/>
      <c r="AN3" s="924"/>
      <c r="AO3" s="924"/>
      <c r="AP3" s="158"/>
      <c r="AQ3" s="158"/>
      <c r="AR3" s="158"/>
      <c r="AS3" s="158"/>
      <c r="AT3" s="158"/>
    </row>
    <row r="4" spans="1:46" s="91" customFormat="1" ht="40.9" customHeight="1">
      <c r="A4" s="923" t="s">
        <v>233</v>
      </c>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row>
    <row r="5" spans="1:46" s="91" customFormat="1" ht="31.15" customHeight="1">
      <c r="A5" s="925" t="s">
        <v>4</v>
      </c>
      <c r="B5" s="925"/>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row>
    <row r="6" spans="1:46" s="160" customFormat="1" ht="31.15" customHeight="1">
      <c r="A6" s="997" t="s">
        <v>5</v>
      </c>
      <c r="B6" s="997" t="s">
        <v>86</v>
      </c>
      <c r="C6" s="997" t="s">
        <v>87</v>
      </c>
      <c r="D6" s="997" t="s">
        <v>88</v>
      </c>
      <c r="E6" s="997" t="s">
        <v>89</v>
      </c>
      <c r="F6" s="996" t="s">
        <v>90</v>
      </c>
      <c r="G6" s="996"/>
      <c r="H6" s="996"/>
      <c r="I6" s="996" t="s">
        <v>192</v>
      </c>
      <c r="J6" s="996"/>
      <c r="K6" s="996"/>
      <c r="L6" s="996"/>
      <c r="M6" s="996"/>
      <c r="N6" s="996"/>
      <c r="O6" s="996" t="s">
        <v>234</v>
      </c>
      <c r="P6" s="996"/>
      <c r="Q6" s="996"/>
      <c r="R6" s="996" t="s">
        <v>235</v>
      </c>
      <c r="S6" s="996"/>
      <c r="T6" s="996" t="s">
        <v>236</v>
      </c>
      <c r="U6" s="996"/>
      <c r="V6" s="996" t="s">
        <v>237</v>
      </c>
      <c r="W6" s="996"/>
      <c r="X6" s="1002" t="s">
        <v>7</v>
      </c>
      <c r="Y6" s="1002"/>
      <c r="Z6" s="1002"/>
      <c r="AA6" s="1002"/>
      <c r="AB6" s="1002"/>
      <c r="AC6" s="1002"/>
      <c r="AD6" s="1002"/>
      <c r="AE6" s="1002"/>
      <c r="AF6" s="1002"/>
      <c r="AG6" s="1002"/>
      <c r="AH6" s="996" t="s">
        <v>35</v>
      </c>
      <c r="AI6" s="996"/>
      <c r="AJ6" s="996"/>
      <c r="AK6" s="996"/>
      <c r="AL6" s="996" t="s">
        <v>238</v>
      </c>
      <c r="AM6" s="996"/>
      <c r="AN6" s="996"/>
      <c r="AO6" s="997" t="s">
        <v>9</v>
      </c>
    </row>
    <row r="7" spans="1:46" s="161" customFormat="1" ht="106.15" customHeight="1">
      <c r="A7" s="997"/>
      <c r="B7" s="997"/>
      <c r="C7" s="997"/>
      <c r="D7" s="997"/>
      <c r="E7" s="997"/>
      <c r="F7" s="996"/>
      <c r="G7" s="996"/>
      <c r="H7" s="996"/>
      <c r="I7" s="996"/>
      <c r="J7" s="996"/>
      <c r="K7" s="996"/>
      <c r="L7" s="996"/>
      <c r="M7" s="996"/>
      <c r="N7" s="996"/>
      <c r="O7" s="996"/>
      <c r="P7" s="996"/>
      <c r="Q7" s="996"/>
      <c r="R7" s="996"/>
      <c r="S7" s="996"/>
      <c r="T7" s="996"/>
      <c r="U7" s="996"/>
      <c r="V7" s="996"/>
      <c r="W7" s="996"/>
      <c r="X7" s="996" t="s">
        <v>239</v>
      </c>
      <c r="Y7" s="996"/>
      <c r="Z7" s="996" t="s">
        <v>240</v>
      </c>
      <c r="AA7" s="996" t="s">
        <v>241</v>
      </c>
      <c r="AB7" s="996"/>
      <c r="AC7" s="996" t="s">
        <v>242</v>
      </c>
      <c r="AD7" s="996"/>
      <c r="AE7" s="999" t="s">
        <v>243</v>
      </c>
      <c r="AF7" s="996" t="s">
        <v>34</v>
      </c>
      <c r="AG7" s="996"/>
      <c r="AH7" s="996"/>
      <c r="AI7" s="996"/>
      <c r="AJ7" s="996"/>
      <c r="AK7" s="996"/>
      <c r="AL7" s="996"/>
      <c r="AM7" s="996"/>
      <c r="AN7" s="996"/>
      <c r="AO7" s="997"/>
    </row>
    <row r="8" spans="1:46" s="161" customFormat="1" ht="54" customHeight="1">
      <c r="A8" s="997"/>
      <c r="B8" s="997"/>
      <c r="C8" s="997"/>
      <c r="D8" s="997"/>
      <c r="E8" s="997"/>
      <c r="F8" s="996" t="s">
        <v>244</v>
      </c>
      <c r="G8" s="996" t="s">
        <v>92</v>
      </c>
      <c r="H8" s="996" t="s">
        <v>245</v>
      </c>
      <c r="I8" s="996" t="s">
        <v>244</v>
      </c>
      <c r="J8" s="996" t="s">
        <v>92</v>
      </c>
      <c r="K8" s="996" t="s">
        <v>245</v>
      </c>
      <c r="L8" s="996"/>
      <c r="M8" s="996"/>
      <c r="N8" s="996"/>
      <c r="O8" s="996" t="s">
        <v>244</v>
      </c>
      <c r="P8" s="996" t="s">
        <v>92</v>
      </c>
      <c r="Q8" s="996" t="s">
        <v>246</v>
      </c>
      <c r="R8" s="996" t="s">
        <v>12</v>
      </c>
      <c r="S8" s="999" t="s">
        <v>247</v>
      </c>
      <c r="T8" s="996" t="s">
        <v>12</v>
      </c>
      <c r="U8" s="999" t="s">
        <v>247</v>
      </c>
      <c r="V8" s="996" t="s">
        <v>12</v>
      </c>
      <c r="W8" s="999" t="s">
        <v>247</v>
      </c>
      <c r="X8" s="996" t="s">
        <v>12</v>
      </c>
      <c r="Y8" s="999" t="s">
        <v>246</v>
      </c>
      <c r="Z8" s="996"/>
      <c r="AA8" s="996" t="s">
        <v>12</v>
      </c>
      <c r="AB8" s="996" t="s">
        <v>248</v>
      </c>
      <c r="AC8" s="996" t="s">
        <v>12</v>
      </c>
      <c r="AD8" s="996" t="s">
        <v>248</v>
      </c>
      <c r="AE8" s="1000"/>
      <c r="AF8" s="996" t="s">
        <v>12</v>
      </c>
      <c r="AG8" s="996" t="s">
        <v>248</v>
      </c>
      <c r="AH8" s="997" t="s">
        <v>93</v>
      </c>
      <c r="AI8" s="997" t="s">
        <v>13</v>
      </c>
      <c r="AJ8" s="997"/>
      <c r="AK8" s="997"/>
      <c r="AL8" s="997" t="s">
        <v>93</v>
      </c>
      <c r="AM8" s="997" t="s">
        <v>248</v>
      </c>
      <c r="AN8" s="997"/>
      <c r="AO8" s="997"/>
    </row>
    <row r="9" spans="1:46" s="162" customFormat="1" ht="24" customHeight="1">
      <c r="A9" s="997"/>
      <c r="B9" s="997"/>
      <c r="C9" s="997"/>
      <c r="D9" s="997"/>
      <c r="E9" s="997"/>
      <c r="F9" s="996"/>
      <c r="G9" s="996"/>
      <c r="H9" s="996"/>
      <c r="I9" s="996"/>
      <c r="J9" s="996"/>
      <c r="K9" s="996" t="s">
        <v>12</v>
      </c>
      <c r="L9" s="996" t="s">
        <v>249</v>
      </c>
      <c r="M9" s="996" t="s">
        <v>250</v>
      </c>
      <c r="N9" s="996" t="s">
        <v>251</v>
      </c>
      <c r="O9" s="996"/>
      <c r="P9" s="996"/>
      <c r="Q9" s="996"/>
      <c r="R9" s="996"/>
      <c r="S9" s="1000"/>
      <c r="T9" s="996"/>
      <c r="U9" s="1000"/>
      <c r="V9" s="996"/>
      <c r="W9" s="1000"/>
      <c r="X9" s="996"/>
      <c r="Y9" s="1000"/>
      <c r="Z9" s="996"/>
      <c r="AA9" s="996"/>
      <c r="AB9" s="996"/>
      <c r="AC9" s="996"/>
      <c r="AD9" s="996"/>
      <c r="AE9" s="1000"/>
      <c r="AF9" s="996"/>
      <c r="AG9" s="996"/>
      <c r="AH9" s="997"/>
      <c r="AI9" s="998" t="s">
        <v>128</v>
      </c>
      <c r="AJ9" s="998" t="s">
        <v>252</v>
      </c>
      <c r="AK9" s="998" t="s">
        <v>179</v>
      </c>
      <c r="AL9" s="997"/>
      <c r="AM9" s="997" t="s">
        <v>12</v>
      </c>
      <c r="AN9" s="997" t="s">
        <v>253</v>
      </c>
      <c r="AO9" s="997"/>
    </row>
    <row r="10" spans="1:46" s="162" customFormat="1" ht="55.15" customHeight="1">
      <c r="A10" s="997"/>
      <c r="B10" s="997"/>
      <c r="C10" s="997"/>
      <c r="D10" s="997"/>
      <c r="E10" s="997"/>
      <c r="F10" s="996"/>
      <c r="G10" s="996"/>
      <c r="H10" s="996"/>
      <c r="I10" s="996"/>
      <c r="J10" s="996"/>
      <c r="K10" s="996"/>
      <c r="L10" s="996"/>
      <c r="M10" s="996"/>
      <c r="N10" s="996"/>
      <c r="O10" s="996"/>
      <c r="P10" s="996"/>
      <c r="Q10" s="996"/>
      <c r="R10" s="996"/>
      <c r="S10" s="1001"/>
      <c r="T10" s="996"/>
      <c r="U10" s="1001"/>
      <c r="V10" s="996"/>
      <c r="W10" s="1001"/>
      <c r="X10" s="996"/>
      <c r="Y10" s="1001"/>
      <c r="Z10" s="996"/>
      <c r="AA10" s="996"/>
      <c r="AB10" s="996"/>
      <c r="AC10" s="996"/>
      <c r="AD10" s="996"/>
      <c r="AE10" s="1001"/>
      <c r="AF10" s="996"/>
      <c r="AG10" s="996"/>
      <c r="AH10" s="997"/>
      <c r="AI10" s="998"/>
      <c r="AJ10" s="998"/>
      <c r="AK10" s="998"/>
      <c r="AL10" s="997"/>
      <c r="AM10" s="997"/>
      <c r="AN10" s="997"/>
      <c r="AO10" s="997"/>
    </row>
    <row r="11" spans="1:46" s="164" customFormat="1" ht="20.65" customHeight="1">
      <c r="A11" s="163">
        <v>1</v>
      </c>
      <c r="B11" s="163">
        <f>A11+1</f>
        <v>2</v>
      </c>
      <c r="C11" s="163">
        <f t="shared" ref="C11:Q11" si="0">B11+1</f>
        <v>3</v>
      </c>
      <c r="D11" s="163">
        <f t="shared" si="0"/>
        <v>4</v>
      </c>
      <c r="E11" s="163">
        <f t="shared" si="0"/>
        <v>5</v>
      </c>
      <c r="F11" s="163">
        <f t="shared" si="0"/>
        <v>6</v>
      </c>
      <c r="G11" s="163">
        <f t="shared" si="0"/>
        <v>7</v>
      </c>
      <c r="H11" s="163">
        <f t="shared" si="0"/>
        <v>8</v>
      </c>
      <c r="I11" s="163">
        <f t="shared" si="0"/>
        <v>9</v>
      </c>
      <c r="J11" s="163">
        <f t="shared" si="0"/>
        <v>10</v>
      </c>
      <c r="K11" s="163">
        <f t="shared" si="0"/>
        <v>11</v>
      </c>
      <c r="L11" s="163">
        <f t="shared" si="0"/>
        <v>12</v>
      </c>
      <c r="M11" s="163">
        <f t="shared" si="0"/>
        <v>13</v>
      </c>
      <c r="N11" s="163">
        <f t="shared" si="0"/>
        <v>14</v>
      </c>
      <c r="O11" s="163">
        <f t="shared" si="0"/>
        <v>15</v>
      </c>
      <c r="P11" s="163">
        <f t="shared" si="0"/>
        <v>16</v>
      </c>
      <c r="Q11" s="163">
        <f t="shared" si="0"/>
        <v>17</v>
      </c>
      <c r="R11" s="163">
        <v>9</v>
      </c>
      <c r="S11" s="163">
        <v>10</v>
      </c>
      <c r="T11" s="163">
        <v>11</v>
      </c>
      <c r="U11" s="163">
        <v>12</v>
      </c>
      <c r="V11" s="163">
        <v>13</v>
      </c>
      <c r="W11" s="163">
        <v>14</v>
      </c>
      <c r="X11" s="163">
        <v>9</v>
      </c>
      <c r="Y11" s="163">
        <v>10</v>
      </c>
      <c r="Z11" s="163">
        <v>11</v>
      </c>
      <c r="AA11" s="163">
        <v>12</v>
      </c>
      <c r="AB11" s="163">
        <v>13</v>
      </c>
      <c r="AC11" s="163">
        <v>14</v>
      </c>
      <c r="AD11" s="163">
        <v>15</v>
      </c>
      <c r="AE11" s="163">
        <v>16</v>
      </c>
      <c r="AF11" s="163">
        <v>17</v>
      </c>
      <c r="AG11" s="163">
        <v>18</v>
      </c>
      <c r="AH11" s="163">
        <v>19</v>
      </c>
      <c r="AI11" s="163">
        <v>20</v>
      </c>
      <c r="AJ11" s="163">
        <v>21</v>
      </c>
      <c r="AK11" s="163">
        <v>22</v>
      </c>
      <c r="AL11" s="163">
        <v>23</v>
      </c>
      <c r="AM11" s="163">
        <v>24</v>
      </c>
      <c r="AN11" s="163">
        <v>25</v>
      </c>
      <c r="AO11" s="163">
        <v>26</v>
      </c>
    </row>
    <row r="12" spans="1:46" s="160" customFormat="1" ht="32.25" customHeight="1">
      <c r="A12" s="165"/>
      <c r="B12" s="166" t="s">
        <v>17</v>
      </c>
      <c r="C12" s="167"/>
      <c r="D12" s="167"/>
      <c r="E12" s="167"/>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row>
    <row r="13" spans="1:46" s="172" customFormat="1" ht="60" customHeight="1">
      <c r="A13" s="169" t="s">
        <v>95</v>
      </c>
      <c r="B13" s="170" t="s">
        <v>254</v>
      </c>
      <c r="C13" s="166"/>
      <c r="D13" s="166"/>
      <c r="E13" s="166"/>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row>
    <row r="14" spans="1:46" s="61" customFormat="1" ht="76.900000000000006" customHeight="1">
      <c r="A14" s="53" t="s">
        <v>46</v>
      </c>
      <c r="B14" s="58" t="s">
        <v>315</v>
      </c>
      <c r="C14" s="59"/>
      <c r="D14" s="59"/>
      <c r="E14" s="59"/>
      <c r="F14" s="59"/>
      <c r="G14" s="60"/>
      <c r="H14" s="60"/>
      <c r="I14" s="60"/>
      <c r="J14" s="60"/>
      <c r="K14" s="60"/>
      <c r="L14" s="60"/>
      <c r="M14" s="60"/>
      <c r="N14" s="60"/>
      <c r="O14" s="60"/>
      <c r="P14" s="60"/>
      <c r="Q14" s="60"/>
      <c r="R14" s="60"/>
      <c r="S14" s="60"/>
      <c r="T14" s="60"/>
      <c r="U14" s="60"/>
      <c r="V14" s="60"/>
      <c r="W14" s="60"/>
      <c r="X14" s="60"/>
      <c r="Y14" s="60"/>
      <c r="Z14" s="98"/>
      <c r="AA14" s="98"/>
      <c r="AB14" s="98"/>
      <c r="AC14" s="98"/>
      <c r="AD14" s="98"/>
      <c r="AE14" s="98"/>
      <c r="AF14" s="98"/>
      <c r="AG14" s="98"/>
      <c r="AH14" s="98"/>
      <c r="AI14" s="98"/>
      <c r="AJ14" s="98"/>
      <c r="AK14" s="98"/>
      <c r="AL14" s="98"/>
      <c r="AM14" s="98"/>
      <c r="AN14" s="98"/>
      <c r="AO14" s="98"/>
    </row>
    <row r="15" spans="1:46" s="66" customFormat="1" ht="74.650000000000006" customHeight="1">
      <c r="A15" s="62" t="s">
        <v>96</v>
      </c>
      <c r="B15" s="63" t="s">
        <v>316</v>
      </c>
      <c r="C15" s="64"/>
      <c r="D15" s="64"/>
      <c r="E15" s="64"/>
      <c r="F15" s="64"/>
      <c r="G15" s="65"/>
      <c r="H15" s="65"/>
      <c r="I15" s="65"/>
      <c r="J15" s="65"/>
      <c r="K15" s="65"/>
      <c r="L15" s="65"/>
      <c r="M15" s="65"/>
      <c r="N15" s="65"/>
      <c r="O15" s="65"/>
      <c r="P15" s="65"/>
      <c r="Q15" s="65"/>
      <c r="R15" s="65"/>
      <c r="S15" s="65"/>
      <c r="T15" s="65"/>
      <c r="U15" s="65"/>
      <c r="V15" s="65"/>
      <c r="W15" s="65"/>
      <c r="X15" s="65"/>
      <c r="Y15" s="65"/>
      <c r="Z15" s="99"/>
      <c r="AA15" s="99"/>
      <c r="AB15" s="99"/>
      <c r="AC15" s="99"/>
      <c r="AD15" s="99"/>
      <c r="AE15" s="99"/>
      <c r="AF15" s="99"/>
      <c r="AG15" s="99"/>
      <c r="AH15" s="99"/>
      <c r="AI15" s="99"/>
      <c r="AJ15" s="99"/>
      <c r="AK15" s="99"/>
      <c r="AL15" s="99"/>
      <c r="AM15" s="99"/>
      <c r="AN15" s="99"/>
      <c r="AO15" s="99"/>
    </row>
    <row r="16" spans="1:46" s="61" customFormat="1" ht="30" customHeight="1">
      <c r="A16" s="72" t="s">
        <v>97</v>
      </c>
      <c r="B16" s="73" t="s">
        <v>98</v>
      </c>
      <c r="C16" s="59"/>
      <c r="D16" s="59"/>
      <c r="E16" s="59"/>
      <c r="F16" s="59"/>
      <c r="G16" s="60"/>
      <c r="H16" s="60"/>
      <c r="I16" s="60"/>
      <c r="J16" s="60"/>
      <c r="K16" s="60"/>
      <c r="L16" s="60"/>
      <c r="M16" s="60"/>
      <c r="N16" s="60"/>
      <c r="O16" s="60"/>
      <c r="P16" s="60"/>
      <c r="Q16" s="60"/>
      <c r="R16" s="60"/>
      <c r="S16" s="60"/>
      <c r="T16" s="60"/>
      <c r="U16" s="60"/>
      <c r="V16" s="60"/>
      <c r="W16" s="60"/>
      <c r="X16" s="60"/>
      <c r="Y16" s="60"/>
      <c r="Z16" s="98"/>
      <c r="AA16" s="98"/>
      <c r="AB16" s="98"/>
      <c r="AC16" s="98"/>
      <c r="AD16" s="98"/>
      <c r="AE16" s="98"/>
      <c r="AF16" s="98"/>
      <c r="AG16" s="98"/>
      <c r="AH16" s="98"/>
      <c r="AI16" s="98"/>
      <c r="AJ16" s="98"/>
      <c r="AK16" s="98"/>
      <c r="AL16" s="98"/>
      <c r="AM16" s="98"/>
      <c r="AN16" s="98"/>
      <c r="AO16" s="98"/>
    </row>
    <row r="17" spans="1:41" s="61" customFormat="1" ht="30" customHeight="1">
      <c r="A17" s="72" t="s">
        <v>99</v>
      </c>
      <c r="B17" s="100" t="s">
        <v>100</v>
      </c>
      <c r="C17" s="59"/>
      <c r="D17" s="59"/>
      <c r="E17" s="59"/>
      <c r="F17" s="59"/>
      <c r="G17" s="60"/>
      <c r="H17" s="60"/>
      <c r="I17" s="60"/>
      <c r="J17" s="60"/>
      <c r="K17" s="60"/>
      <c r="L17" s="60"/>
      <c r="M17" s="60"/>
      <c r="N17" s="60"/>
      <c r="O17" s="60"/>
      <c r="P17" s="60"/>
      <c r="Q17" s="60"/>
      <c r="R17" s="60"/>
      <c r="S17" s="60"/>
      <c r="T17" s="60"/>
      <c r="U17" s="60"/>
      <c r="V17" s="60"/>
      <c r="W17" s="60"/>
      <c r="X17" s="60"/>
      <c r="Y17" s="60"/>
      <c r="Z17" s="98"/>
      <c r="AA17" s="98"/>
      <c r="AB17" s="98"/>
      <c r="AC17" s="98"/>
      <c r="AD17" s="98"/>
      <c r="AE17" s="98"/>
      <c r="AF17" s="98"/>
      <c r="AG17" s="98"/>
      <c r="AH17" s="98"/>
      <c r="AI17" s="98"/>
      <c r="AJ17" s="98"/>
      <c r="AK17" s="98"/>
      <c r="AL17" s="98"/>
      <c r="AM17" s="98"/>
      <c r="AN17" s="98"/>
      <c r="AO17" s="98"/>
    </row>
    <row r="18" spans="1:41" s="66" customFormat="1" ht="77.650000000000006" customHeight="1">
      <c r="A18" s="62" t="s">
        <v>101</v>
      </c>
      <c r="B18" s="63" t="s">
        <v>317</v>
      </c>
      <c r="C18" s="64"/>
      <c r="D18" s="64"/>
      <c r="E18" s="64"/>
      <c r="F18" s="64"/>
      <c r="G18" s="65"/>
      <c r="H18" s="65"/>
      <c r="I18" s="65"/>
      <c r="J18" s="65"/>
      <c r="K18" s="65"/>
      <c r="L18" s="65"/>
      <c r="M18" s="65"/>
      <c r="N18" s="65"/>
      <c r="O18" s="65"/>
      <c r="P18" s="65"/>
      <c r="Q18" s="65"/>
      <c r="R18" s="65"/>
      <c r="S18" s="65"/>
      <c r="T18" s="65"/>
      <c r="U18" s="65"/>
      <c r="V18" s="65"/>
      <c r="W18" s="65"/>
      <c r="X18" s="65"/>
      <c r="Y18" s="65"/>
      <c r="Z18" s="99"/>
      <c r="AA18" s="99"/>
      <c r="AB18" s="99"/>
      <c r="AC18" s="99"/>
      <c r="AD18" s="99"/>
      <c r="AE18" s="99"/>
      <c r="AF18" s="99"/>
      <c r="AG18" s="99"/>
      <c r="AH18" s="99"/>
      <c r="AI18" s="99"/>
      <c r="AJ18" s="99"/>
      <c r="AK18" s="99"/>
      <c r="AL18" s="99"/>
      <c r="AM18" s="99"/>
      <c r="AN18" s="99"/>
      <c r="AO18" s="99"/>
    </row>
    <row r="19" spans="1:41" s="57" customFormat="1" ht="45" customHeight="1">
      <c r="A19" s="72"/>
      <c r="B19" s="73" t="s">
        <v>102</v>
      </c>
      <c r="C19" s="55"/>
      <c r="D19" s="55"/>
      <c r="E19" s="55"/>
      <c r="F19" s="55"/>
      <c r="G19" s="56"/>
      <c r="H19" s="56"/>
      <c r="I19" s="56"/>
      <c r="J19" s="56"/>
      <c r="K19" s="56"/>
      <c r="L19" s="56"/>
      <c r="M19" s="56"/>
      <c r="N19" s="56"/>
      <c r="O19" s="56"/>
      <c r="P19" s="56"/>
      <c r="Q19" s="56"/>
      <c r="R19" s="56"/>
      <c r="S19" s="56"/>
      <c r="T19" s="56"/>
      <c r="U19" s="56"/>
      <c r="V19" s="56"/>
      <c r="W19" s="56"/>
      <c r="X19" s="56"/>
      <c r="Y19" s="56"/>
      <c r="Z19" s="101"/>
      <c r="AA19" s="101"/>
      <c r="AB19" s="101"/>
      <c r="AC19" s="101"/>
      <c r="AD19" s="101"/>
      <c r="AE19" s="101"/>
      <c r="AF19" s="101"/>
      <c r="AG19" s="101"/>
      <c r="AH19" s="101"/>
      <c r="AI19" s="101"/>
      <c r="AJ19" s="101"/>
      <c r="AK19" s="101"/>
      <c r="AL19" s="101"/>
      <c r="AM19" s="101"/>
      <c r="AN19" s="101"/>
      <c r="AO19" s="101"/>
    </row>
    <row r="20" spans="1:41" s="76" customFormat="1" ht="61.15" customHeight="1">
      <c r="A20" s="62" t="s">
        <v>103</v>
      </c>
      <c r="B20" s="63" t="s">
        <v>318</v>
      </c>
      <c r="C20" s="74"/>
      <c r="D20" s="74"/>
      <c r="E20" s="74"/>
      <c r="F20" s="74"/>
      <c r="G20" s="75"/>
      <c r="H20" s="75"/>
      <c r="I20" s="75"/>
      <c r="J20" s="75"/>
      <c r="K20" s="75"/>
      <c r="L20" s="75"/>
      <c r="M20" s="75"/>
      <c r="N20" s="75"/>
      <c r="O20" s="75"/>
      <c r="P20" s="75"/>
      <c r="Q20" s="75"/>
      <c r="R20" s="75"/>
      <c r="S20" s="75"/>
      <c r="T20" s="75"/>
      <c r="U20" s="75"/>
      <c r="V20" s="75"/>
      <c r="W20" s="75"/>
      <c r="X20" s="75"/>
      <c r="Y20" s="75"/>
      <c r="Z20" s="102"/>
      <c r="AA20" s="102"/>
      <c r="AB20" s="102"/>
      <c r="AC20" s="102"/>
      <c r="AD20" s="102"/>
      <c r="AE20" s="102"/>
      <c r="AF20" s="102"/>
      <c r="AG20" s="102"/>
      <c r="AH20" s="102"/>
      <c r="AI20" s="102"/>
      <c r="AJ20" s="102"/>
      <c r="AK20" s="102"/>
      <c r="AL20" s="102"/>
      <c r="AM20" s="102"/>
      <c r="AN20" s="102"/>
      <c r="AO20" s="102"/>
    </row>
    <row r="21" spans="1:41" s="76" customFormat="1" ht="97.15" customHeight="1">
      <c r="A21" s="62"/>
      <c r="B21" s="77" t="s">
        <v>319</v>
      </c>
      <c r="C21" s="74"/>
      <c r="D21" s="74"/>
      <c r="E21" s="74"/>
      <c r="F21" s="74"/>
      <c r="G21" s="75"/>
      <c r="H21" s="75"/>
      <c r="I21" s="75"/>
      <c r="J21" s="75"/>
      <c r="K21" s="75"/>
      <c r="L21" s="75"/>
      <c r="M21" s="75"/>
      <c r="N21" s="75"/>
      <c r="O21" s="75"/>
      <c r="P21" s="75"/>
      <c r="Q21" s="75"/>
      <c r="R21" s="75"/>
      <c r="S21" s="75"/>
      <c r="T21" s="75"/>
      <c r="U21" s="75"/>
      <c r="V21" s="75"/>
      <c r="W21" s="75"/>
      <c r="X21" s="75"/>
      <c r="Y21" s="75"/>
      <c r="Z21" s="102"/>
      <c r="AA21" s="102"/>
      <c r="AB21" s="102"/>
      <c r="AC21" s="102"/>
      <c r="AD21" s="102"/>
      <c r="AE21" s="102"/>
      <c r="AF21" s="102"/>
      <c r="AG21" s="102"/>
      <c r="AH21" s="102"/>
      <c r="AI21" s="102"/>
      <c r="AJ21" s="102"/>
      <c r="AK21" s="102"/>
      <c r="AL21" s="102"/>
      <c r="AM21" s="102"/>
      <c r="AN21" s="102"/>
      <c r="AO21" s="102"/>
    </row>
    <row r="22" spans="1:41" s="76" customFormat="1" ht="47.65" customHeight="1">
      <c r="A22" s="62"/>
      <c r="B22" s="73" t="s">
        <v>102</v>
      </c>
      <c r="C22" s="74"/>
      <c r="D22" s="74"/>
      <c r="E22" s="74"/>
      <c r="F22" s="74"/>
      <c r="G22" s="75"/>
      <c r="H22" s="75"/>
      <c r="I22" s="75"/>
      <c r="J22" s="75"/>
      <c r="K22" s="75"/>
      <c r="L22" s="75"/>
      <c r="M22" s="75"/>
      <c r="N22" s="75"/>
      <c r="O22" s="75"/>
      <c r="P22" s="75"/>
      <c r="Q22" s="75"/>
      <c r="R22" s="75"/>
      <c r="S22" s="75"/>
      <c r="T22" s="75"/>
      <c r="U22" s="75"/>
      <c r="V22" s="75"/>
      <c r="W22" s="75"/>
      <c r="X22" s="75"/>
      <c r="Y22" s="75"/>
      <c r="Z22" s="102"/>
      <c r="AA22" s="102"/>
      <c r="AB22" s="102"/>
      <c r="AC22" s="102"/>
      <c r="AD22" s="102"/>
      <c r="AE22" s="102"/>
      <c r="AF22" s="102"/>
      <c r="AG22" s="102"/>
      <c r="AH22" s="102"/>
      <c r="AI22" s="102"/>
      <c r="AJ22" s="102"/>
      <c r="AK22" s="102"/>
      <c r="AL22" s="102"/>
      <c r="AM22" s="102"/>
      <c r="AN22" s="102"/>
      <c r="AO22" s="102"/>
    </row>
    <row r="23" spans="1:41" s="66" customFormat="1" ht="59.65" customHeight="1">
      <c r="A23" s="62"/>
      <c r="B23" s="77" t="s">
        <v>321</v>
      </c>
      <c r="C23" s="64"/>
      <c r="D23" s="64"/>
      <c r="E23" s="64"/>
      <c r="F23" s="64"/>
      <c r="G23" s="65"/>
      <c r="H23" s="65"/>
      <c r="I23" s="65"/>
      <c r="J23" s="65"/>
      <c r="K23" s="65"/>
      <c r="L23" s="65"/>
      <c r="M23" s="65"/>
      <c r="N23" s="65"/>
      <c r="O23" s="65"/>
      <c r="P23" s="65"/>
      <c r="Q23" s="65"/>
      <c r="R23" s="65"/>
      <c r="S23" s="65"/>
      <c r="T23" s="65"/>
      <c r="U23" s="65"/>
      <c r="V23" s="65"/>
      <c r="W23" s="65"/>
      <c r="X23" s="65"/>
      <c r="Y23" s="65"/>
      <c r="Z23" s="99"/>
      <c r="AA23" s="99"/>
      <c r="AB23" s="99"/>
      <c r="AC23" s="99"/>
      <c r="AD23" s="99"/>
      <c r="AE23" s="99"/>
      <c r="AF23" s="99"/>
      <c r="AG23" s="99"/>
      <c r="AH23" s="99"/>
      <c r="AI23" s="99"/>
      <c r="AJ23" s="99"/>
      <c r="AK23" s="99"/>
      <c r="AL23" s="99"/>
      <c r="AM23" s="99"/>
      <c r="AN23" s="99"/>
      <c r="AO23" s="99"/>
    </row>
    <row r="24" spans="1:41" s="57" customFormat="1" ht="45" customHeight="1">
      <c r="A24" s="72"/>
      <c r="B24" s="73" t="s">
        <v>102</v>
      </c>
      <c r="C24" s="55"/>
      <c r="D24" s="55"/>
      <c r="E24" s="55"/>
      <c r="F24" s="55"/>
      <c r="G24" s="56"/>
      <c r="H24" s="56"/>
      <c r="I24" s="56"/>
      <c r="J24" s="56"/>
      <c r="K24" s="56"/>
      <c r="L24" s="56"/>
      <c r="M24" s="56"/>
      <c r="N24" s="56"/>
      <c r="O24" s="56"/>
      <c r="P24" s="56"/>
      <c r="Q24" s="56"/>
      <c r="R24" s="56"/>
      <c r="S24" s="56"/>
      <c r="T24" s="56"/>
      <c r="U24" s="56"/>
      <c r="V24" s="56"/>
      <c r="W24" s="56"/>
      <c r="X24" s="56"/>
      <c r="Y24" s="56"/>
      <c r="Z24" s="101"/>
      <c r="AA24" s="101"/>
      <c r="AB24" s="101"/>
      <c r="AC24" s="101"/>
      <c r="AD24" s="101"/>
      <c r="AE24" s="101"/>
      <c r="AF24" s="101"/>
      <c r="AG24" s="101"/>
      <c r="AH24" s="101"/>
      <c r="AI24" s="101"/>
      <c r="AJ24" s="101"/>
      <c r="AK24" s="101"/>
      <c r="AL24" s="101"/>
      <c r="AM24" s="101"/>
      <c r="AN24" s="101"/>
      <c r="AO24" s="101"/>
    </row>
    <row r="25" spans="1:41" s="76" customFormat="1" ht="63" customHeight="1">
      <c r="A25" s="62" t="s">
        <v>104</v>
      </c>
      <c r="B25" s="63" t="s">
        <v>105</v>
      </c>
      <c r="C25" s="74"/>
      <c r="D25" s="74"/>
      <c r="E25" s="74"/>
      <c r="F25" s="74"/>
      <c r="G25" s="75"/>
      <c r="H25" s="75"/>
      <c r="I25" s="75"/>
      <c r="J25" s="75"/>
      <c r="K25" s="75"/>
      <c r="L25" s="75"/>
      <c r="M25" s="75"/>
      <c r="N25" s="75"/>
      <c r="O25" s="75"/>
      <c r="P25" s="75"/>
      <c r="Q25" s="75"/>
      <c r="R25" s="75"/>
      <c r="S25" s="75"/>
      <c r="T25" s="75"/>
      <c r="U25" s="75"/>
      <c r="V25" s="75"/>
      <c r="W25" s="75"/>
      <c r="X25" s="75"/>
      <c r="Y25" s="75"/>
      <c r="Z25" s="102"/>
      <c r="AA25" s="102"/>
      <c r="AB25" s="102"/>
      <c r="AC25" s="102"/>
      <c r="AD25" s="102"/>
      <c r="AE25" s="102"/>
      <c r="AF25" s="102"/>
      <c r="AG25" s="102"/>
      <c r="AH25" s="102"/>
      <c r="AI25" s="102"/>
      <c r="AJ25" s="102"/>
      <c r="AK25" s="102"/>
      <c r="AL25" s="102"/>
      <c r="AM25" s="102"/>
      <c r="AN25" s="102"/>
      <c r="AO25" s="102"/>
    </row>
    <row r="26" spans="1:41" s="76" customFormat="1" ht="84.4" customHeight="1">
      <c r="A26" s="62"/>
      <c r="B26" s="77" t="s">
        <v>106</v>
      </c>
      <c r="C26" s="74"/>
      <c r="D26" s="74"/>
      <c r="E26" s="74"/>
      <c r="F26" s="74"/>
      <c r="G26" s="75"/>
      <c r="H26" s="75"/>
      <c r="I26" s="75"/>
      <c r="J26" s="75"/>
      <c r="K26" s="75"/>
      <c r="L26" s="75"/>
      <c r="M26" s="75"/>
      <c r="N26" s="75"/>
      <c r="O26" s="75"/>
      <c r="P26" s="75"/>
      <c r="Q26" s="75"/>
      <c r="R26" s="75"/>
      <c r="S26" s="75"/>
      <c r="T26" s="75"/>
      <c r="U26" s="75"/>
      <c r="V26" s="75"/>
      <c r="W26" s="75"/>
      <c r="X26" s="75"/>
      <c r="Y26" s="75"/>
      <c r="Z26" s="102"/>
      <c r="AA26" s="102"/>
      <c r="AB26" s="102"/>
      <c r="AC26" s="102"/>
      <c r="AD26" s="102"/>
      <c r="AE26" s="102"/>
      <c r="AF26" s="102"/>
      <c r="AG26" s="102"/>
      <c r="AH26" s="102"/>
      <c r="AI26" s="102"/>
      <c r="AJ26" s="102"/>
      <c r="AK26" s="102"/>
      <c r="AL26" s="102"/>
      <c r="AM26" s="102"/>
      <c r="AN26" s="102"/>
      <c r="AO26" s="102"/>
    </row>
    <row r="27" spans="1:41" s="57" customFormat="1" ht="45" customHeight="1">
      <c r="A27" s="72"/>
      <c r="B27" s="73" t="s">
        <v>102</v>
      </c>
      <c r="C27" s="55"/>
      <c r="D27" s="55"/>
      <c r="E27" s="55"/>
      <c r="F27" s="55"/>
      <c r="G27" s="56"/>
      <c r="H27" s="56"/>
      <c r="I27" s="56"/>
      <c r="J27" s="56"/>
      <c r="K27" s="56"/>
      <c r="L27" s="56"/>
      <c r="M27" s="56"/>
      <c r="N27" s="56"/>
      <c r="O27" s="56"/>
      <c r="P27" s="56"/>
      <c r="Q27" s="56"/>
      <c r="R27" s="56"/>
      <c r="S27" s="56"/>
      <c r="T27" s="56"/>
      <c r="U27" s="56"/>
      <c r="V27" s="56"/>
      <c r="W27" s="56"/>
      <c r="X27" s="56"/>
      <c r="Y27" s="56"/>
      <c r="Z27" s="101"/>
      <c r="AA27" s="101"/>
      <c r="AB27" s="101"/>
      <c r="AC27" s="101"/>
      <c r="AD27" s="101"/>
      <c r="AE27" s="101"/>
      <c r="AF27" s="101"/>
      <c r="AG27" s="101"/>
      <c r="AH27" s="101"/>
      <c r="AI27" s="101"/>
      <c r="AJ27" s="101"/>
      <c r="AK27" s="101"/>
      <c r="AL27" s="101"/>
      <c r="AM27" s="101"/>
      <c r="AN27" s="101"/>
      <c r="AO27" s="101"/>
    </row>
    <row r="28" spans="1:41" s="76" customFormat="1" ht="42" customHeight="1">
      <c r="A28" s="62"/>
      <c r="B28" s="77" t="s">
        <v>108</v>
      </c>
      <c r="C28" s="74"/>
      <c r="D28" s="74"/>
      <c r="E28" s="74"/>
      <c r="F28" s="74"/>
      <c r="G28" s="75"/>
      <c r="H28" s="75"/>
      <c r="I28" s="75"/>
      <c r="J28" s="75"/>
      <c r="K28" s="75"/>
      <c r="L28" s="75"/>
      <c r="M28" s="75"/>
      <c r="N28" s="75"/>
      <c r="O28" s="75"/>
      <c r="P28" s="75"/>
      <c r="Q28" s="75"/>
      <c r="R28" s="75"/>
      <c r="S28" s="75"/>
      <c r="T28" s="75"/>
      <c r="U28" s="75"/>
      <c r="V28" s="75"/>
      <c r="W28" s="75"/>
      <c r="X28" s="75"/>
      <c r="Y28" s="75"/>
      <c r="Z28" s="102"/>
      <c r="AA28" s="102"/>
      <c r="AB28" s="102"/>
      <c r="AC28" s="102"/>
      <c r="AD28" s="102"/>
      <c r="AE28" s="102"/>
      <c r="AF28" s="102"/>
      <c r="AG28" s="102"/>
      <c r="AH28" s="102"/>
      <c r="AI28" s="102"/>
      <c r="AJ28" s="102"/>
      <c r="AK28" s="102"/>
      <c r="AL28" s="102"/>
      <c r="AM28" s="102"/>
      <c r="AN28" s="102"/>
      <c r="AO28" s="102"/>
    </row>
    <row r="29" spans="1:41" s="57" customFormat="1" ht="45" customHeight="1">
      <c r="A29" s="72"/>
      <c r="B29" s="73" t="s">
        <v>102</v>
      </c>
      <c r="C29" s="55"/>
      <c r="D29" s="55"/>
      <c r="E29" s="55"/>
      <c r="F29" s="55"/>
      <c r="G29" s="56"/>
      <c r="H29" s="56"/>
      <c r="I29" s="56"/>
      <c r="J29" s="56"/>
      <c r="K29" s="56"/>
      <c r="L29" s="56"/>
      <c r="M29" s="56"/>
      <c r="N29" s="56"/>
      <c r="O29" s="56"/>
      <c r="P29" s="56"/>
      <c r="Q29" s="56"/>
      <c r="R29" s="56"/>
      <c r="S29" s="56"/>
      <c r="T29" s="56"/>
      <c r="U29" s="56"/>
      <c r="V29" s="56"/>
      <c r="W29" s="56"/>
      <c r="X29" s="56"/>
      <c r="Y29" s="56"/>
      <c r="Z29" s="101"/>
      <c r="AA29" s="101"/>
      <c r="AB29" s="101"/>
      <c r="AC29" s="101"/>
      <c r="AD29" s="101"/>
      <c r="AE29" s="101"/>
      <c r="AF29" s="101"/>
      <c r="AG29" s="101"/>
      <c r="AH29" s="101"/>
      <c r="AI29" s="101"/>
      <c r="AJ29" s="101"/>
      <c r="AK29" s="101"/>
      <c r="AL29" s="101"/>
      <c r="AM29" s="101"/>
      <c r="AN29" s="101"/>
      <c r="AO29" s="101"/>
    </row>
    <row r="30" spans="1:41" s="57" customFormat="1" ht="61.15" customHeight="1">
      <c r="A30" s="53" t="s">
        <v>48</v>
      </c>
      <c r="B30" s="58" t="s">
        <v>323</v>
      </c>
      <c r="C30" s="55"/>
      <c r="D30" s="55"/>
      <c r="E30" s="55"/>
      <c r="F30" s="55"/>
      <c r="G30" s="56"/>
      <c r="H30" s="56"/>
      <c r="I30" s="56"/>
      <c r="J30" s="56"/>
      <c r="K30" s="56"/>
      <c r="L30" s="56"/>
      <c r="M30" s="56"/>
      <c r="N30" s="56"/>
      <c r="O30" s="56"/>
      <c r="P30" s="56"/>
      <c r="Q30" s="56"/>
      <c r="R30" s="56"/>
      <c r="S30" s="56"/>
      <c r="T30" s="56"/>
      <c r="U30" s="56"/>
      <c r="V30" s="56"/>
      <c r="W30" s="56"/>
      <c r="X30" s="56"/>
      <c r="Y30" s="56"/>
      <c r="Z30" s="101"/>
      <c r="AA30" s="101"/>
      <c r="AB30" s="101"/>
      <c r="AC30" s="101"/>
      <c r="AD30" s="101"/>
      <c r="AE30" s="101"/>
      <c r="AF30" s="101"/>
      <c r="AG30" s="101"/>
      <c r="AH30" s="101"/>
      <c r="AI30" s="101"/>
      <c r="AJ30" s="101"/>
      <c r="AK30" s="101"/>
      <c r="AL30" s="101"/>
      <c r="AM30" s="101"/>
      <c r="AN30" s="101"/>
      <c r="AO30" s="101"/>
    </row>
    <row r="31" spans="1:41" s="66" customFormat="1" ht="77.650000000000006" customHeight="1">
      <c r="A31" s="62" t="s">
        <v>96</v>
      </c>
      <c r="B31" s="63" t="s">
        <v>330</v>
      </c>
      <c r="C31" s="64"/>
      <c r="D31" s="64"/>
      <c r="E31" s="64"/>
      <c r="F31" s="64"/>
      <c r="G31" s="65"/>
      <c r="H31" s="65"/>
      <c r="I31" s="65"/>
      <c r="J31" s="65"/>
      <c r="K31" s="65"/>
      <c r="L31" s="65"/>
      <c r="M31" s="65"/>
      <c r="N31" s="65"/>
      <c r="O31" s="65"/>
      <c r="P31" s="65"/>
      <c r="Q31" s="65"/>
      <c r="R31" s="65"/>
      <c r="S31" s="65"/>
      <c r="T31" s="65"/>
      <c r="U31" s="65"/>
      <c r="V31" s="65"/>
      <c r="W31" s="65"/>
      <c r="X31" s="65"/>
      <c r="Y31" s="65"/>
      <c r="Z31" s="99"/>
      <c r="AA31" s="99"/>
      <c r="AB31" s="99"/>
      <c r="AC31" s="99"/>
      <c r="AD31" s="99"/>
      <c r="AE31" s="99"/>
      <c r="AF31" s="99"/>
      <c r="AG31" s="99"/>
      <c r="AH31" s="99"/>
      <c r="AI31" s="99"/>
      <c r="AJ31" s="99"/>
      <c r="AK31" s="99"/>
      <c r="AL31" s="99"/>
      <c r="AM31" s="99"/>
      <c r="AN31" s="99"/>
      <c r="AO31" s="99"/>
    </row>
    <row r="32" spans="1:41" s="61" customFormat="1" ht="39.4" customHeight="1">
      <c r="A32" s="72"/>
      <c r="B32" s="73" t="s">
        <v>102</v>
      </c>
      <c r="C32" s="59"/>
      <c r="D32" s="59"/>
      <c r="E32" s="59"/>
      <c r="F32" s="59"/>
      <c r="G32" s="60"/>
      <c r="H32" s="60"/>
      <c r="I32" s="60"/>
      <c r="J32" s="60"/>
      <c r="K32" s="60"/>
      <c r="L32" s="60"/>
      <c r="M32" s="60"/>
      <c r="N32" s="60"/>
      <c r="O32" s="60"/>
      <c r="P32" s="60"/>
      <c r="Q32" s="60"/>
      <c r="R32" s="60"/>
      <c r="S32" s="60"/>
      <c r="T32" s="60"/>
      <c r="U32" s="60"/>
      <c r="V32" s="60"/>
      <c r="W32" s="60"/>
      <c r="X32" s="60"/>
      <c r="Y32" s="60"/>
      <c r="Z32" s="98"/>
      <c r="AA32" s="98"/>
      <c r="AB32" s="98"/>
      <c r="AC32" s="98"/>
      <c r="AD32" s="98"/>
      <c r="AE32" s="98"/>
      <c r="AF32" s="98"/>
      <c r="AG32" s="98"/>
      <c r="AH32" s="98"/>
      <c r="AI32" s="98"/>
      <c r="AJ32" s="98"/>
      <c r="AK32" s="98"/>
      <c r="AL32" s="98"/>
      <c r="AM32" s="98"/>
      <c r="AN32" s="98"/>
      <c r="AO32" s="98"/>
    </row>
    <row r="33" spans="1:41" s="76" customFormat="1" ht="60" customHeight="1">
      <c r="A33" s="62" t="s">
        <v>101</v>
      </c>
      <c r="B33" s="63" t="s">
        <v>255</v>
      </c>
      <c r="C33" s="74"/>
      <c r="D33" s="74"/>
      <c r="E33" s="74"/>
      <c r="F33" s="74"/>
      <c r="G33" s="75"/>
      <c r="H33" s="75"/>
      <c r="I33" s="75"/>
      <c r="J33" s="75"/>
      <c r="K33" s="75"/>
      <c r="L33" s="75"/>
      <c r="M33" s="75"/>
      <c r="N33" s="75"/>
      <c r="O33" s="75"/>
      <c r="P33" s="75"/>
      <c r="Q33" s="75"/>
      <c r="R33" s="75"/>
      <c r="S33" s="75"/>
      <c r="T33" s="75"/>
      <c r="U33" s="75"/>
      <c r="V33" s="75"/>
      <c r="W33" s="75"/>
      <c r="X33" s="75"/>
      <c r="Y33" s="75"/>
      <c r="Z33" s="102"/>
      <c r="AA33" s="102"/>
      <c r="AB33" s="102"/>
      <c r="AC33" s="102"/>
      <c r="AD33" s="102"/>
      <c r="AE33" s="102"/>
      <c r="AF33" s="102"/>
      <c r="AG33" s="102"/>
      <c r="AH33" s="102"/>
      <c r="AI33" s="102"/>
      <c r="AJ33" s="102"/>
      <c r="AK33" s="102"/>
      <c r="AL33" s="102"/>
      <c r="AM33" s="102"/>
      <c r="AN33" s="102"/>
      <c r="AO33" s="102"/>
    </row>
    <row r="34" spans="1:41" s="76" customFormat="1" ht="103.9" customHeight="1">
      <c r="A34" s="62"/>
      <c r="B34" s="77" t="s">
        <v>319</v>
      </c>
      <c r="C34" s="74"/>
      <c r="D34" s="74"/>
      <c r="E34" s="74"/>
      <c r="F34" s="74"/>
      <c r="G34" s="75"/>
      <c r="H34" s="75"/>
      <c r="I34" s="75"/>
      <c r="J34" s="75"/>
      <c r="K34" s="75"/>
      <c r="L34" s="75"/>
      <c r="M34" s="75"/>
      <c r="N34" s="75"/>
      <c r="O34" s="75"/>
      <c r="P34" s="75"/>
      <c r="Q34" s="75"/>
      <c r="R34" s="75"/>
      <c r="S34" s="75"/>
      <c r="T34" s="75"/>
      <c r="U34" s="75"/>
      <c r="V34" s="75"/>
      <c r="W34" s="75"/>
      <c r="X34" s="75"/>
      <c r="Y34" s="75"/>
      <c r="Z34" s="102"/>
      <c r="AA34" s="102"/>
      <c r="AB34" s="102"/>
      <c r="AC34" s="102"/>
      <c r="AD34" s="102"/>
      <c r="AE34" s="102"/>
      <c r="AF34" s="102"/>
      <c r="AG34" s="102"/>
      <c r="AH34" s="102"/>
      <c r="AI34" s="102"/>
      <c r="AJ34" s="102"/>
      <c r="AK34" s="102"/>
      <c r="AL34" s="102"/>
      <c r="AM34" s="102"/>
      <c r="AN34" s="102"/>
      <c r="AO34" s="102"/>
    </row>
    <row r="35" spans="1:41" s="76" customFormat="1" ht="47.65" customHeight="1">
      <c r="A35" s="62"/>
      <c r="B35" s="73" t="s">
        <v>102</v>
      </c>
      <c r="C35" s="74"/>
      <c r="D35" s="74"/>
      <c r="E35" s="74"/>
      <c r="F35" s="74"/>
      <c r="G35" s="75"/>
      <c r="H35" s="75"/>
      <c r="I35" s="75"/>
      <c r="J35" s="75"/>
      <c r="K35" s="75"/>
      <c r="L35" s="75"/>
      <c r="M35" s="75"/>
      <c r="N35" s="75"/>
      <c r="O35" s="75"/>
      <c r="P35" s="75"/>
      <c r="Q35" s="75"/>
      <c r="R35" s="75"/>
      <c r="S35" s="75"/>
      <c r="T35" s="75"/>
      <c r="U35" s="75"/>
      <c r="V35" s="75"/>
      <c r="W35" s="75"/>
      <c r="X35" s="75"/>
      <c r="Y35" s="75"/>
      <c r="Z35" s="102"/>
      <c r="AA35" s="102"/>
      <c r="AB35" s="102"/>
      <c r="AC35" s="102"/>
      <c r="AD35" s="102"/>
      <c r="AE35" s="102"/>
      <c r="AF35" s="102"/>
      <c r="AG35" s="102"/>
      <c r="AH35" s="102"/>
      <c r="AI35" s="102"/>
      <c r="AJ35" s="102"/>
      <c r="AK35" s="102"/>
      <c r="AL35" s="102"/>
      <c r="AM35" s="102"/>
      <c r="AN35" s="102"/>
      <c r="AO35" s="102"/>
    </row>
    <row r="36" spans="1:41" s="66" customFormat="1" ht="44.65" customHeight="1">
      <c r="A36" s="62"/>
      <c r="B36" s="77" t="s">
        <v>321</v>
      </c>
      <c r="C36" s="64"/>
      <c r="D36" s="64"/>
      <c r="E36" s="64"/>
      <c r="F36" s="64"/>
      <c r="G36" s="65"/>
      <c r="H36" s="65"/>
      <c r="I36" s="65"/>
      <c r="J36" s="65"/>
      <c r="K36" s="65"/>
      <c r="L36" s="65"/>
      <c r="M36" s="65"/>
      <c r="N36" s="65"/>
      <c r="O36" s="65"/>
      <c r="P36" s="65"/>
      <c r="Q36" s="65"/>
      <c r="R36" s="65"/>
      <c r="S36" s="65"/>
      <c r="T36" s="65"/>
      <c r="U36" s="65"/>
      <c r="V36" s="65"/>
      <c r="W36" s="65"/>
      <c r="X36" s="65"/>
      <c r="Y36" s="65"/>
      <c r="Z36" s="99"/>
      <c r="AA36" s="99"/>
      <c r="AB36" s="99"/>
      <c r="AC36" s="99"/>
      <c r="AD36" s="99"/>
      <c r="AE36" s="99"/>
      <c r="AF36" s="99"/>
      <c r="AG36" s="99"/>
      <c r="AH36" s="99"/>
      <c r="AI36" s="99"/>
      <c r="AJ36" s="99"/>
      <c r="AK36" s="99"/>
      <c r="AL36" s="99"/>
      <c r="AM36" s="99"/>
      <c r="AN36" s="99"/>
      <c r="AO36" s="99"/>
    </row>
    <row r="37" spans="1:41" s="57" customFormat="1" ht="45" customHeight="1">
      <c r="A37" s="72"/>
      <c r="B37" s="73" t="s">
        <v>102</v>
      </c>
      <c r="C37" s="55"/>
      <c r="D37" s="55"/>
      <c r="E37" s="55"/>
      <c r="F37" s="55"/>
      <c r="G37" s="56"/>
      <c r="H37" s="56"/>
      <c r="I37" s="56"/>
      <c r="J37" s="56"/>
      <c r="K37" s="56"/>
      <c r="L37" s="56"/>
      <c r="M37" s="56"/>
      <c r="N37" s="56"/>
      <c r="O37" s="56"/>
      <c r="P37" s="56"/>
      <c r="Q37" s="56"/>
      <c r="R37" s="56"/>
      <c r="S37" s="56"/>
      <c r="T37" s="56"/>
      <c r="U37" s="56"/>
      <c r="V37" s="56"/>
      <c r="W37" s="56"/>
      <c r="X37" s="56"/>
      <c r="Y37" s="56"/>
      <c r="Z37" s="101"/>
      <c r="AA37" s="101"/>
      <c r="AB37" s="101"/>
      <c r="AC37" s="101"/>
      <c r="AD37" s="101"/>
      <c r="AE37" s="101"/>
      <c r="AF37" s="101"/>
      <c r="AG37" s="101"/>
      <c r="AH37" s="101"/>
      <c r="AI37" s="101"/>
      <c r="AJ37" s="101"/>
      <c r="AK37" s="101"/>
      <c r="AL37" s="101"/>
      <c r="AM37" s="101"/>
      <c r="AN37" s="101"/>
      <c r="AO37" s="101"/>
    </row>
    <row r="38" spans="1:41" s="66" customFormat="1" ht="94.9" customHeight="1">
      <c r="A38" s="62"/>
      <c r="B38" s="77" t="s">
        <v>110</v>
      </c>
      <c r="C38" s="64"/>
      <c r="D38" s="64"/>
      <c r="E38" s="64"/>
      <c r="F38" s="64"/>
      <c r="G38" s="65"/>
      <c r="H38" s="65"/>
      <c r="I38" s="65"/>
      <c r="J38" s="65"/>
      <c r="K38" s="65"/>
      <c r="L38" s="65"/>
      <c r="M38" s="65"/>
      <c r="N38" s="65"/>
      <c r="O38" s="65"/>
      <c r="P38" s="65"/>
      <c r="Q38" s="65"/>
      <c r="R38" s="65"/>
      <c r="S38" s="65"/>
      <c r="T38" s="65"/>
      <c r="U38" s="65"/>
      <c r="V38" s="65"/>
      <c r="W38" s="65"/>
      <c r="X38" s="65"/>
      <c r="Y38" s="65"/>
      <c r="Z38" s="99"/>
      <c r="AA38" s="99"/>
      <c r="AB38" s="99"/>
      <c r="AC38" s="99"/>
      <c r="AD38" s="99"/>
      <c r="AE38" s="99"/>
      <c r="AF38" s="99"/>
      <c r="AG38" s="99"/>
      <c r="AH38" s="99"/>
      <c r="AI38" s="99"/>
      <c r="AJ38" s="99"/>
      <c r="AK38" s="99"/>
      <c r="AL38" s="99"/>
      <c r="AM38" s="99"/>
      <c r="AN38" s="99"/>
      <c r="AO38" s="99"/>
    </row>
    <row r="39" spans="1:41" s="76" customFormat="1" ht="85.15" customHeight="1">
      <c r="A39" s="78"/>
      <c r="B39" s="79" t="s">
        <v>111</v>
      </c>
      <c r="C39" s="74"/>
      <c r="D39" s="74"/>
      <c r="E39" s="74"/>
      <c r="F39" s="74"/>
      <c r="G39" s="75"/>
      <c r="H39" s="75"/>
      <c r="I39" s="75"/>
      <c r="J39" s="75"/>
      <c r="K39" s="75"/>
      <c r="L39" s="75"/>
      <c r="M39" s="75"/>
      <c r="N39" s="75"/>
      <c r="O39" s="75"/>
      <c r="P39" s="75"/>
      <c r="Q39" s="75"/>
      <c r="R39" s="75"/>
      <c r="S39" s="75"/>
      <c r="T39" s="75"/>
      <c r="U39" s="75"/>
      <c r="V39" s="75"/>
      <c r="W39" s="75"/>
      <c r="X39" s="75"/>
      <c r="Y39" s="75"/>
      <c r="Z39" s="102"/>
      <c r="AA39" s="102"/>
      <c r="AB39" s="102"/>
      <c r="AC39" s="102"/>
      <c r="AD39" s="102"/>
      <c r="AE39" s="102"/>
      <c r="AF39" s="102"/>
      <c r="AG39" s="102"/>
      <c r="AH39" s="102"/>
      <c r="AI39" s="102"/>
      <c r="AJ39" s="102"/>
      <c r="AK39" s="102"/>
      <c r="AL39" s="102"/>
      <c r="AM39" s="102"/>
      <c r="AN39" s="102"/>
      <c r="AO39" s="102"/>
    </row>
    <row r="40" spans="1:41" s="61" customFormat="1" ht="52.9" customHeight="1">
      <c r="A40" s="72"/>
      <c r="B40" s="73" t="s">
        <v>102</v>
      </c>
      <c r="C40" s="59"/>
      <c r="D40" s="59"/>
      <c r="E40" s="59"/>
      <c r="F40" s="59"/>
      <c r="G40" s="60"/>
      <c r="H40" s="60"/>
      <c r="I40" s="60"/>
      <c r="J40" s="60"/>
      <c r="K40" s="60"/>
      <c r="L40" s="60"/>
      <c r="M40" s="60"/>
      <c r="N40" s="60"/>
      <c r="O40" s="60"/>
      <c r="P40" s="60"/>
      <c r="Q40" s="60"/>
      <c r="R40" s="60"/>
      <c r="S40" s="60"/>
      <c r="T40" s="60"/>
      <c r="U40" s="60"/>
      <c r="V40" s="60"/>
      <c r="W40" s="60"/>
      <c r="X40" s="60"/>
      <c r="Y40" s="60"/>
      <c r="Z40" s="98"/>
      <c r="AA40" s="98"/>
      <c r="AB40" s="98"/>
      <c r="AC40" s="98"/>
      <c r="AD40" s="98"/>
      <c r="AE40" s="98"/>
      <c r="AF40" s="98"/>
      <c r="AG40" s="98"/>
      <c r="AH40" s="98"/>
      <c r="AI40" s="98"/>
      <c r="AJ40" s="98"/>
      <c r="AK40" s="98"/>
      <c r="AL40" s="98"/>
      <c r="AM40" s="98"/>
      <c r="AN40" s="98"/>
      <c r="AO40" s="98"/>
    </row>
    <row r="41" spans="1:41" s="76" customFormat="1" ht="52.15" customHeight="1">
      <c r="A41" s="78"/>
      <c r="B41" s="79" t="s">
        <v>112</v>
      </c>
      <c r="C41" s="74"/>
      <c r="D41" s="74"/>
      <c r="E41" s="74"/>
      <c r="F41" s="74"/>
      <c r="G41" s="75"/>
      <c r="H41" s="75"/>
      <c r="I41" s="75"/>
      <c r="J41" s="75"/>
      <c r="K41" s="75"/>
      <c r="L41" s="75"/>
      <c r="M41" s="75"/>
      <c r="N41" s="75"/>
      <c r="O41" s="75"/>
      <c r="P41" s="75"/>
      <c r="Q41" s="75"/>
      <c r="R41" s="75"/>
      <c r="S41" s="75"/>
      <c r="T41" s="75"/>
      <c r="U41" s="75"/>
      <c r="V41" s="75"/>
      <c r="W41" s="75"/>
      <c r="X41" s="75"/>
      <c r="Y41" s="75"/>
      <c r="Z41" s="102"/>
      <c r="AA41" s="102"/>
      <c r="AB41" s="102"/>
      <c r="AC41" s="102"/>
      <c r="AD41" s="102"/>
      <c r="AE41" s="102"/>
      <c r="AF41" s="102"/>
      <c r="AG41" s="102"/>
      <c r="AH41" s="102"/>
      <c r="AI41" s="102"/>
      <c r="AJ41" s="102"/>
      <c r="AK41" s="102"/>
      <c r="AL41" s="102"/>
      <c r="AM41" s="102"/>
      <c r="AN41" s="102"/>
      <c r="AO41" s="102"/>
    </row>
    <row r="42" spans="1:41" s="61" customFormat="1" ht="52.15" customHeight="1">
      <c r="A42" s="72"/>
      <c r="B42" s="73" t="s">
        <v>102</v>
      </c>
      <c r="C42" s="59"/>
      <c r="D42" s="59"/>
      <c r="E42" s="59"/>
      <c r="F42" s="59"/>
      <c r="G42" s="60"/>
      <c r="H42" s="60"/>
      <c r="I42" s="60"/>
      <c r="J42" s="60"/>
      <c r="K42" s="60"/>
      <c r="L42" s="60"/>
      <c r="M42" s="60"/>
      <c r="N42" s="60"/>
      <c r="O42" s="60"/>
      <c r="P42" s="60"/>
      <c r="Q42" s="60"/>
      <c r="R42" s="60"/>
      <c r="S42" s="60"/>
      <c r="T42" s="60"/>
      <c r="U42" s="60"/>
      <c r="V42" s="60"/>
      <c r="W42" s="60"/>
      <c r="X42" s="60"/>
      <c r="Y42" s="60"/>
      <c r="Z42" s="98"/>
      <c r="AA42" s="98"/>
      <c r="AB42" s="98"/>
      <c r="AC42" s="98"/>
      <c r="AD42" s="98"/>
      <c r="AE42" s="98"/>
      <c r="AF42" s="98"/>
      <c r="AG42" s="98"/>
      <c r="AH42" s="98"/>
      <c r="AI42" s="98"/>
      <c r="AJ42" s="98"/>
      <c r="AK42" s="98"/>
      <c r="AL42" s="98"/>
      <c r="AM42" s="98"/>
      <c r="AN42" s="98"/>
      <c r="AO42" s="98"/>
    </row>
    <row r="43" spans="1:41" s="172" customFormat="1" ht="46.15" customHeight="1">
      <c r="A43" s="169" t="s">
        <v>113</v>
      </c>
      <c r="B43" s="170" t="s">
        <v>254</v>
      </c>
      <c r="C43" s="166"/>
      <c r="D43" s="166"/>
      <c r="E43" s="166"/>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row>
    <row r="44" spans="1:41" s="160" customFormat="1" ht="42" customHeight="1">
      <c r="A44" s="165"/>
      <c r="B44" s="173" t="s">
        <v>114</v>
      </c>
      <c r="C44" s="167"/>
      <c r="D44" s="167"/>
      <c r="E44" s="167"/>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row>
    <row r="45" spans="1:41" ht="6" customHeight="1">
      <c r="A45" s="165"/>
      <c r="B45" s="173"/>
      <c r="C45" s="167"/>
      <c r="D45" s="167"/>
      <c r="E45" s="167"/>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74"/>
    </row>
    <row r="46" spans="1:41" s="105" customFormat="1" ht="26.65" customHeight="1">
      <c r="A46" s="151"/>
      <c r="B46" s="932" t="s">
        <v>256</v>
      </c>
      <c r="C46" s="932"/>
      <c r="D46" s="932"/>
      <c r="E46" s="932"/>
      <c r="F46" s="932"/>
      <c r="G46" s="932"/>
      <c r="H46" s="932"/>
      <c r="I46" s="932"/>
      <c r="J46" s="932"/>
      <c r="K46" s="932"/>
      <c r="L46" s="932"/>
      <c r="M46" s="932"/>
      <c r="N46" s="932"/>
      <c r="O46" s="932"/>
      <c r="P46" s="932"/>
      <c r="Q46" s="932"/>
      <c r="R46" s="932"/>
      <c r="S46" s="932"/>
      <c r="T46" s="932"/>
      <c r="U46" s="932"/>
      <c r="V46" s="932"/>
      <c r="W46" s="932"/>
      <c r="X46" s="932"/>
      <c r="Y46" s="932"/>
      <c r="Z46" s="932"/>
      <c r="AA46" s="932"/>
      <c r="AB46" s="932"/>
      <c r="AC46" s="932"/>
      <c r="AD46" s="932"/>
      <c r="AE46" s="932"/>
      <c r="AF46" s="932"/>
      <c r="AG46" s="932"/>
      <c r="AH46" s="932"/>
      <c r="AI46" s="932"/>
      <c r="AJ46" s="932"/>
      <c r="AK46" s="932"/>
      <c r="AL46" s="932"/>
      <c r="AM46" s="932"/>
      <c r="AN46" s="932"/>
      <c r="AO46" s="932"/>
    </row>
    <row r="47" spans="1:41" ht="19.899999999999999" customHeight="1">
      <c r="A47" s="161"/>
      <c r="B47" s="175"/>
      <c r="C47" s="176"/>
      <c r="D47" s="176"/>
      <c r="E47" s="176"/>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row>
    <row r="48" spans="1:41" ht="19.899999999999999" customHeight="1">
      <c r="A48" s="161"/>
      <c r="B48" s="175"/>
      <c r="C48" s="176"/>
      <c r="D48" s="176"/>
      <c r="E48" s="176"/>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row>
    <row r="49" spans="1:53" ht="19.899999999999999" customHeight="1">
      <c r="A49" s="161"/>
      <c r="B49" s="175"/>
      <c r="C49" s="176"/>
      <c r="D49" s="176"/>
      <c r="E49" s="176"/>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row>
    <row r="50" spans="1:53" s="178" customFormat="1" ht="19.899999999999999" customHeight="1">
      <c r="A50" s="161"/>
      <c r="B50" s="175"/>
      <c r="C50" s="176"/>
      <c r="D50" s="176"/>
      <c r="E50" s="176"/>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P50" s="157"/>
      <c r="AQ50" s="157"/>
      <c r="AR50" s="157"/>
      <c r="AS50" s="157"/>
      <c r="AT50" s="157"/>
      <c r="AU50" s="157"/>
      <c r="AV50" s="157"/>
      <c r="AW50" s="157"/>
      <c r="AX50" s="157"/>
      <c r="AY50" s="157"/>
      <c r="AZ50" s="157"/>
      <c r="BA50" s="157"/>
    </row>
    <row r="51" spans="1:53" s="178" customFormat="1" ht="19.899999999999999" customHeight="1">
      <c r="A51" s="161"/>
      <c r="B51" s="175"/>
      <c r="C51" s="176"/>
      <c r="D51" s="176"/>
      <c r="E51" s="176"/>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P51" s="157"/>
      <c r="AQ51" s="157"/>
      <c r="AR51" s="157"/>
      <c r="AS51" s="157"/>
      <c r="AT51" s="157"/>
      <c r="AU51" s="157"/>
      <c r="AV51" s="157"/>
      <c r="AW51" s="157"/>
      <c r="AX51" s="157"/>
      <c r="AY51" s="157"/>
      <c r="AZ51" s="157"/>
      <c r="BA51" s="157"/>
    </row>
    <row r="52" spans="1:53" s="178" customFormat="1" ht="19.899999999999999" customHeight="1">
      <c r="A52" s="161"/>
      <c r="B52" s="175"/>
      <c r="C52" s="176"/>
      <c r="D52" s="176"/>
      <c r="E52" s="176"/>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P52" s="157"/>
      <c r="AQ52" s="157"/>
      <c r="AR52" s="157"/>
      <c r="AS52" s="157"/>
      <c r="AT52" s="157"/>
      <c r="AU52" s="157"/>
      <c r="AV52" s="157"/>
      <c r="AW52" s="157"/>
      <c r="AX52" s="157"/>
      <c r="AY52" s="157"/>
      <c r="AZ52" s="157"/>
      <c r="BA52" s="157"/>
    </row>
    <row r="53" spans="1:53" s="178" customFormat="1" ht="19.899999999999999" customHeight="1">
      <c r="A53" s="161"/>
      <c r="B53" s="175"/>
      <c r="C53" s="176"/>
      <c r="D53" s="176"/>
      <c r="E53" s="176"/>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P53" s="157"/>
      <c r="AQ53" s="157"/>
      <c r="AR53" s="157"/>
      <c r="AS53" s="157"/>
      <c r="AT53" s="157"/>
      <c r="AU53" s="157"/>
      <c r="AV53" s="157"/>
      <c r="AW53" s="157"/>
      <c r="AX53" s="157"/>
      <c r="AY53" s="157"/>
      <c r="AZ53" s="157"/>
      <c r="BA53" s="157"/>
    </row>
    <row r="54" spans="1:53" s="178" customFormat="1" ht="19.899999999999999" customHeight="1">
      <c r="A54" s="161"/>
      <c r="B54" s="175"/>
      <c r="C54" s="176"/>
      <c r="D54" s="176"/>
      <c r="E54" s="176"/>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P54" s="157"/>
      <c r="AQ54" s="157"/>
      <c r="AR54" s="157"/>
      <c r="AS54" s="157"/>
      <c r="AT54" s="157"/>
      <c r="AU54" s="157"/>
      <c r="AV54" s="157"/>
      <c r="AW54" s="157"/>
      <c r="AX54" s="157"/>
      <c r="AY54" s="157"/>
      <c r="AZ54" s="157"/>
      <c r="BA54" s="157"/>
    </row>
    <row r="55" spans="1:53" s="178" customFormat="1" ht="19.899999999999999" customHeight="1">
      <c r="A55" s="161"/>
      <c r="B55" s="175"/>
      <c r="C55" s="176"/>
      <c r="D55" s="176"/>
      <c r="E55" s="176"/>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P55" s="157"/>
      <c r="AQ55" s="157"/>
      <c r="AR55" s="157"/>
      <c r="AS55" s="157"/>
      <c r="AT55" s="157"/>
      <c r="AU55" s="157"/>
      <c r="AV55" s="157"/>
      <c r="AW55" s="157"/>
      <c r="AX55" s="157"/>
      <c r="AY55" s="157"/>
      <c r="AZ55" s="157"/>
      <c r="BA55" s="157"/>
    </row>
    <row r="56" spans="1:53" s="178" customFormat="1" ht="19.899999999999999" customHeight="1">
      <c r="A56" s="161"/>
      <c r="B56" s="175"/>
      <c r="C56" s="176"/>
      <c r="D56" s="176"/>
      <c r="E56" s="176"/>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P56" s="157"/>
      <c r="AQ56" s="157"/>
      <c r="AR56" s="157"/>
      <c r="AS56" s="157"/>
      <c r="AT56" s="157"/>
      <c r="AU56" s="157"/>
      <c r="AV56" s="157"/>
      <c r="AW56" s="157"/>
      <c r="AX56" s="157"/>
      <c r="AY56" s="157"/>
      <c r="AZ56" s="157"/>
      <c r="BA56" s="157"/>
    </row>
    <row r="57" spans="1:53" s="178" customFormat="1" ht="19.899999999999999" customHeight="1">
      <c r="A57" s="161"/>
      <c r="B57" s="175"/>
      <c r="C57" s="176"/>
      <c r="D57" s="176"/>
      <c r="E57" s="176"/>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P57" s="157"/>
      <c r="AQ57" s="157"/>
      <c r="AR57" s="157"/>
      <c r="AS57" s="157"/>
      <c r="AT57" s="157"/>
      <c r="AU57" s="157"/>
      <c r="AV57" s="157"/>
      <c r="AW57" s="157"/>
      <c r="AX57" s="157"/>
      <c r="AY57" s="157"/>
      <c r="AZ57" s="157"/>
      <c r="BA57" s="157"/>
    </row>
    <row r="58" spans="1:53" s="178" customFormat="1" ht="19.899999999999999" customHeight="1">
      <c r="A58" s="161"/>
      <c r="B58" s="175"/>
      <c r="C58" s="176"/>
      <c r="D58" s="176"/>
      <c r="E58" s="176"/>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P58" s="157"/>
      <c r="AQ58" s="157"/>
      <c r="AR58" s="157"/>
      <c r="AS58" s="157"/>
      <c r="AT58" s="157"/>
      <c r="AU58" s="157"/>
      <c r="AV58" s="157"/>
      <c r="AW58" s="157"/>
      <c r="AX58" s="157"/>
      <c r="AY58" s="157"/>
      <c r="AZ58" s="157"/>
      <c r="BA58" s="157"/>
    </row>
    <row r="59" spans="1:53" s="178" customFormat="1" ht="15.75">
      <c r="A59" s="161"/>
      <c r="B59" s="175"/>
      <c r="C59" s="176"/>
      <c r="D59" s="176"/>
      <c r="E59" s="176"/>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P59" s="157"/>
      <c r="AQ59" s="157"/>
      <c r="AR59" s="157"/>
      <c r="AS59" s="157"/>
      <c r="AT59" s="157"/>
      <c r="AU59" s="157"/>
      <c r="AV59" s="157"/>
      <c r="AW59" s="157"/>
      <c r="AX59" s="157"/>
      <c r="AY59" s="157"/>
      <c r="AZ59" s="157"/>
      <c r="BA59" s="157"/>
    </row>
    <row r="60" spans="1:53" s="178" customFormat="1" ht="15.75">
      <c r="A60" s="161"/>
      <c r="B60" s="175"/>
      <c r="C60" s="176"/>
      <c r="D60" s="176"/>
      <c r="E60" s="176"/>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P60" s="157"/>
      <c r="AQ60" s="157"/>
      <c r="AR60" s="157"/>
      <c r="AS60" s="157"/>
      <c r="AT60" s="157"/>
      <c r="AU60" s="157"/>
      <c r="AV60" s="157"/>
      <c r="AW60" s="157"/>
      <c r="AX60" s="157"/>
      <c r="AY60" s="157"/>
      <c r="AZ60" s="157"/>
      <c r="BA60" s="157"/>
    </row>
    <row r="61" spans="1:53" s="178" customFormat="1" ht="15.75">
      <c r="A61" s="161"/>
      <c r="B61" s="175"/>
      <c r="C61" s="176"/>
      <c r="D61" s="176"/>
      <c r="E61" s="176"/>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P61" s="157"/>
      <c r="AQ61" s="157"/>
      <c r="AR61" s="157"/>
      <c r="AS61" s="157"/>
      <c r="AT61" s="157"/>
      <c r="AU61" s="157"/>
      <c r="AV61" s="157"/>
      <c r="AW61" s="157"/>
      <c r="AX61" s="157"/>
      <c r="AY61" s="157"/>
      <c r="AZ61" s="157"/>
      <c r="BA61" s="157"/>
    </row>
    <row r="62" spans="1:53" s="178" customFormat="1" ht="15.75">
      <c r="A62" s="161"/>
      <c r="B62" s="175"/>
      <c r="C62" s="176"/>
      <c r="D62" s="176"/>
      <c r="E62" s="176"/>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P62" s="157"/>
      <c r="AQ62" s="157"/>
      <c r="AR62" s="157"/>
      <c r="AS62" s="157"/>
      <c r="AT62" s="157"/>
      <c r="AU62" s="157"/>
      <c r="AV62" s="157"/>
      <c r="AW62" s="157"/>
      <c r="AX62" s="157"/>
      <c r="AY62" s="157"/>
      <c r="AZ62" s="157"/>
      <c r="BA62" s="157"/>
    </row>
    <row r="63" spans="1:53" s="178" customFormat="1" ht="15.75">
      <c r="A63" s="161"/>
      <c r="B63" s="175"/>
      <c r="C63" s="176"/>
      <c r="D63" s="176"/>
      <c r="E63" s="176"/>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P63" s="157"/>
      <c r="AQ63" s="157"/>
      <c r="AR63" s="157"/>
      <c r="AS63" s="157"/>
      <c r="AT63" s="157"/>
      <c r="AU63" s="157"/>
      <c r="AV63" s="157"/>
      <c r="AW63" s="157"/>
      <c r="AX63" s="157"/>
      <c r="AY63" s="157"/>
      <c r="AZ63" s="157"/>
      <c r="BA63" s="157"/>
    </row>
    <row r="64" spans="1:53" s="178" customFormat="1" ht="15.75">
      <c r="A64" s="161"/>
      <c r="B64" s="175"/>
      <c r="C64" s="176"/>
      <c r="D64" s="176"/>
      <c r="E64" s="176"/>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P64" s="157"/>
      <c r="AQ64" s="157"/>
      <c r="AR64" s="157"/>
      <c r="AS64" s="157"/>
      <c r="AT64" s="157"/>
      <c r="AU64" s="157"/>
      <c r="AV64" s="157"/>
      <c r="AW64" s="157"/>
      <c r="AX64" s="157"/>
      <c r="AY64" s="157"/>
      <c r="AZ64" s="157"/>
      <c r="BA64" s="157"/>
    </row>
    <row r="65" spans="1:53" s="178" customFormat="1" ht="15.75">
      <c r="A65" s="161"/>
      <c r="B65" s="175"/>
      <c r="C65" s="176"/>
      <c r="D65" s="176"/>
      <c r="E65" s="176"/>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P65" s="157"/>
      <c r="AQ65" s="157"/>
      <c r="AR65" s="157"/>
      <c r="AS65" s="157"/>
      <c r="AT65" s="157"/>
      <c r="AU65" s="157"/>
      <c r="AV65" s="157"/>
      <c r="AW65" s="157"/>
      <c r="AX65" s="157"/>
      <c r="AY65" s="157"/>
      <c r="AZ65" s="157"/>
      <c r="BA65" s="157"/>
    </row>
    <row r="66" spans="1:53" s="178" customFormat="1" ht="15.75">
      <c r="A66" s="161"/>
      <c r="B66" s="175"/>
      <c r="C66" s="176"/>
      <c r="D66" s="176"/>
      <c r="E66" s="176"/>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P66" s="157"/>
      <c r="AQ66" s="157"/>
      <c r="AR66" s="157"/>
      <c r="AS66" s="157"/>
      <c r="AT66" s="157"/>
      <c r="AU66" s="157"/>
      <c r="AV66" s="157"/>
      <c r="AW66" s="157"/>
      <c r="AX66" s="157"/>
      <c r="AY66" s="157"/>
      <c r="AZ66" s="157"/>
      <c r="BA66" s="157"/>
    </row>
    <row r="67" spans="1:53" s="178" customFormat="1" ht="15.75">
      <c r="A67" s="161"/>
      <c r="B67" s="175"/>
      <c r="C67" s="176"/>
      <c r="D67" s="176"/>
      <c r="E67" s="176"/>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P67" s="157"/>
      <c r="AQ67" s="157"/>
      <c r="AR67" s="157"/>
      <c r="AS67" s="157"/>
      <c r="AT67" s="157"/>
      <c r="AU67" s="157"/>
      <c r="AV67" s="157"/>
      <c r="AW67" s="157"/>
      <c r="AX67" s="157"/>
      <c r="AY67" s="157"/>
      <c r="AZ67" s="157"/>
      <c r="BA67" s="157"/>
    </row>
    <row r="68" spans="1:53" s="178" customFormat="1" ht="15.75">
      <c r="A68" s="161"/>
      <c r="B68" s="175"/>
      <c r="C68" s="176"/>
      <c r="D68" s="176"/>
      <c r="E68" s="176"/>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P68" s="157"/>
      <c r="AQ68" s="157"/>
      <c r="AR68" s="157"/>
      <c r="AS68" s="157"/>
      <c r="AT68" s="157"/>
      <c r="AU68" s="157"/>
      <c r="AV68" s="157"/>
      <c r="AW68" s="157"/>
      <c r="AX68" s="157"/>
      <c r="AY68" s="157"/>
      <c r="AZ68" s="157"/>
      <c r="BA68" s="157"/>
    </row>
    <row r="69" spans="1:53" s="178" customFormat="1" ht="15.75">
      <c r="A69" s="161"/>
      <c r="B69" s="175"/>
      <c r="C69" s="176"/>
      <c r="D69" s="176"/>
      <c r="E69" s="176"/>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P69" s="157"/>
      <c r="AQ69" s="157"/>
      <c r="AR69" s="157"/>
      <c r="AS69" s="157"/>
      <c r="AT69" s="157"/>
      <c r="AU69" s="157"/>
      <c r="AV69" s="157"/>
      <c r="AW69" s="157"/>
      <c r="AX69" s="157"/>
      <c r="AY69" s="157"/>
      <c r="AZ69" s="157"/>
      <c r="BA69" s="157"/>
    </row>
    <row r="70" spans="1:53" s="178" customFormat="1" ht="15.75">
      <c r="A70" s="161"/>
      <c r="B70" s="175"/>
      <c r="C70" s="176"/>
      <c r="D70" s="176"/>
      <c r="E70" s="176"/>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P70" s="157"/>
      <c r="AQ70" s="157"/>
      <c r="AR70" s="157"/>
      <c r="AS70" s="157"/>
      <c r="AT70" s="157"/>
      <c r="AU70" s="157"/>
      <c r="AV70" s="157"/>
      <c r="AW70" s="157"/>
      <c r="AX70" s="157"/>
      <c r="AY70" s="157"/>
      <c r="AZ70" s="157"/>
      <c r="BA70" s="157"/>
    </row>
    <row r="71" spans="1:53" s="178" customFormat="1" ht="15.75">
      <c r="A71" s="161"/>
      <c r="B71" s="175"/>
      <c r="C71" s="176"/>
      <c r="D71" s="176"/>
      <c r="E71" s="176"/>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P71" s="157"/>
      <c r="AQ71" s="157"/>
      <c r="AR71" s="157"/>
      <c r="AS71" s="157"/>
      <c r="AT71" s="157"/>
      <c r="AU71" s="157"/>
      <c r="AV71" s="157"/>
      <c r="AW71" s="157"/>
      <c r="AX71" s="157"/>
      <c r="AY71" s="157"/>
      <c r="AZ71" s="157"/>
      <c r="BA71" s="157"/>
    </row>
    <row r="72" spans="1:53" s="178" customFormat="1" ht="15.75">
      <c r="A72" s="161"/>
      <c r="B72" s="175"/>
      <c r="C72" s="176"/>
      <c r="D72" s="176"/>
      <c r="E72" s="176"/>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P72" s="157"/>
      <c r="AQ72" s="157"/>
      <c r="AR72" s="157"/>
      <c r="AS72" s="157"/>
      <c r="AT72" s="157"/>
      <c r="AU72" s="157"/>
      <c r="AV72" s="157"/>
      <c r="AW72" s="157"/>
      <c r="AX72" s="157"/>
      <c r="AY72" s="157"/>
      <c r="AZ72" s="157"/>
      <c r="BA72" s="157"/>
    </row>
    <row r="73" spans="1:53" s="178" customFormat="1" ht="15.75">
      <c r="A73" s="161"/>
      <c r="B73" s="175"/>
      <c r="C73" s="176"/>
      <c r="D73" s="176"/>
      <c r="E73" s="176"/>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P73" s="157"/>
      <c r="AQ73" s="157"/>
      <c r="AR73" s="157"/>
      <c r="AS73" s="157"/>
      <c r="AT73" s="157"/>
      <c r="AU73" s="157"/>
      <c r="AV73" s="157"/>
      <c r="AW73" s="157"/>
      <c r="AX73" s="157"/>
      <c r="AY73" s="157"/>
      <c r="AZ73" s="157"/>
      <c r="BA73" s="157"/>
    </row>
    <row r="74" spans="1:53" s="178" customFormat="1" ht="15.75">
      <c r="A74" s="161"/>
      <c r="B74" s="175"/>
      <c r="C74" s="176"/>
      <c r="D74" s="176"/>
      <c r="E74" s="176"/>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P74" s="157"/>
      <c r="AQ74" s="157"/>
      <c r="AR74" s="157"/>
      <c r="AS74" s="157"/>
      <c r="AT74" s="157"/>
      <c r="AU74" s="157"/>
      <c r="AV74" s="157"/>
      <c r="AW74" s="157"/>
      <c r="AX74" s="157"/>
      <c r="AY74" s="157"/>
      <c r="AZ74" s="157"/>
      <c r="BA74" s="157"/>
    </row>
    <row r="75" spans="1:53" s="178" customFormat="1" ht="15.75">
      <c r="A75" s="161"/>
      <c r="B75" s="175"/>
      <c r="C75" s="176"/>
      <c r="D75" s="176"/>
      <c r="E75" s="176"/>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P75" s="157"/>
      <c r="AQ75" s="157"/>
      <c r="AR75" s="157"/>
      <c r="AS75" s="157"/>
      <c r="AT75" s="157"/>
      <c r="AU75" s="157"/>
      <c r="AV75" s="157"/>
      <c r="AW75" s="157"/>
      <c r="AX75" s="157"/>
      <c r="AY75" s="157"/>
      <c r="AZ75" s="157"/>
      <c r="BA75" s="157"/>
    </row>
    <row r="76" spans="1:53" s="178" customFormat="1" ht="15.75">
      <c r="A76" s="161"/>
      <c r="B76" s="175"/>
      <c r="C76" s="176"/>
      <c r="D76" s="176"/>
      <c r="E76" s="176"/>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P76" s="157"/>
      <c r="AQ76" s="157"/>
      <c r="AR76" s="157"/>
      <c r="AS76" s="157"/>
      <c r="AT76" s="157"/>
      <c r="AU76" s="157"/>
      <c r="AV76" s="157"/>
      <c r="AW76" s="157"/>
      <c r="AX76" s="157"/>
      <c r="AY76" s="157"/>
      <c r="AZ76" s="157"/>
      <c r="BA76" s="157"/>
    </row>
    <row r="77" spans="1:53" s="178" customFormat="1" ht="15.75">
      <c r="A77" s="161"/>
      <c r="B77" s="175"/>
      <c r="C77" s="176"/>
      <c r="D77" s="176"/>
      <c r="E77" s="176"/>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P77" s="157"/>
      <c r="AQ77" s="157"/>
      <c r="AR77" s="157"/>
      <c r="AS77" s="157"/>
      <c r="AT77" s="157"/>
      <c r="AU77" s="157"/>
      <c r="AV77" s="157"/>
      <c r="AW77" s="157"/>
      <c r="AX77" s="157"/>
      <c r="AY77" s="157"/>
      <c r="AZ77" s="157"/>
      <c r="BA77" s="157"/>
    </row>
    <row r="78" spans="1:53" s="178" customFormat="1" ht="15.75">
      <c r="A78" s="161"/>
      <c r="B78" s="175"/>
      <c r="C78" s="176"/>
      <c r="D78" s="176"/>
      <c r="E78" s="176"/>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P78" s="157"/>
      <c r="AQ78" s="157"/>
      <c r="AR78" s="157"/>
      <c r="AS78" s="157"/>
      <c r="AT78" s="157"/>
      <c r="AU78" s="157"/>
      <c r="AV78" s="157"/>
      <c r="AW78" s="157"/>
      <c r="AX78" s="157"/>
      <c r="AY78" s="157"/>
      <c r="AZ78" s="157"/>
      <c r="BA78" s="157"/>
    </row>
    <row r="79" spans="1:53" s="178" customFormat="1" ht="15.75">
      <c r="A79" s="161"/>
      <c r="B79" s="175"/>
      <c r="C79" s="176"/>
      <c r="D79" s="176"/>
      <c r="E79" s="176"/>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P79" s="157"/>
      <c r="AQ79" s="157"/>
      <c r="AR79" s="157"/>
      <c r="AS79" s="157"/>
      <c r="AT79" s="157"/>
      <c r="AU79" s="157"/>
      <c r="AV79" s="157"/>
      <c r="AW79" s="157"/>
      <c r="AX79" s="157"/>
      <c r="AY79" s="157"/>
      <c r="AZ79" s="157"/>
      <c r="BA79" s="157"/>
    </row>
    <row r="80" spans="1:53" s="178" customFormat="1" ht="15.75">
      <c r="A80" s="161"/>
      <c r="B80" s="175"/>
      <c r="C80" s="176"/>
      <c r="D80" s="176"/>
      <c r="E80" s="176"/>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P80" s="157"/>
      <c r="AQ80" s="157"/>
      <c r="AR80" s="157"/>
      <c r="AS80" s="157"/>
      <c r="AT80" s="157"/>
      <c r="AU80" s="157"/>
      <c r="AV80" s="157"/>
      <c r="AW80" s="157"/>
      <c r="AX80" s="157"/>
      <c r="AY80" s="157"/>
      <c r="AZ80" s="157"/>
      <c r="BA80" s="157"/>
    </row>
    <row r="81" spans="1:53" s="178" customFormat="1" ht="15.75">
      <c r="A81" s="161"/>
      <c r="B81" s="175"/>
      <c r="C81" s="176"/>
      <c r="D81" s="176"/>
      <c r="E81" s="176"/>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P81" s="157"/>
      <c r="AQ81" s="157"/>
      <c r="AR81" s="157"/>
      <c r="AS81" s="157"/>
      <c r="AT81" s="157"/>
      <c r="AU81" s="157"/>
      <c r="AV81" s="157"/>
      <c r="AW81" s="157"/>
      <c r="AX81" s="157"/>
      <c r="AY81" s="157"/>
      <c r="AZ81" s="157"/>
      <c r="BA81" s="157"/>
    </row>
    <row r="82" spans="1:53" s="178" customFormat="1" ht="15.75">
      <c r="A82" s="161"/>
      <c r="B82" s="175"/>
      <c r="C82" s="176"/>
      <c r="D82" s="176"/>
      <c r="E82" s="176"/>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P82" s="157"/>
      <c r="AQ82" s="157"/>
      <c r="AR82" s="157"/>
      <c r="AS82" s="157"/>
      <c r="AT82" s="157"/>
      <c r="AU82" s="157"/>
      <c r="AV82" s="157"/>
      <c r="AW82" s="157"/>
      <c r="AX82" s="157"/>
      <c r="AY82" s="157"/>
      <c r="AZ82" s="157"/>
      <c r="BA82" s="157"/>
    </row>
    <row r="83" spans="1:53" s="178" customFormat="1" ht="15.75">
      <c r="A83" s="161"/>
      <c r="B83" s="175"/>
      <c r="C83" s="176"/>
      <c r="D83" s="176"/>
      <c r="E83" s="176"/>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P83" s="157"/>
      <c r="AQ83" s="157"/>
      <c r="AR83" s="157"/>
      <c r="AS83" s="157"/>
      <c r="AT83" s="157"/>
      <c r="AU83" s="157"/>
      <c r="AV83" s="157"/>
      <c r="AW83" s="157"/>
      <c r="AX83" s="157"/>
      <c r="AY83" s="157"/>
      <c r="AZ83" s="157"/>
      <c r="BA83" s="157"/>
    </row>
    <row r="84" spans="1:53" s="178" customFormat="1" ht="15.75">
      <c r="A84" s="161"/>
      <c r="B84" s="175"/>
      <c r="C84" s="176"/>
      <c r="D84" s="176"/>
      <c r="E84" s="176"/>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P84" s="157"/>
      <c r="AQ84" s="157"/>
      <c r="AR84" s="157"/>
      <c r="AS84" s="157"/>
      <c r="AT84" s="157"/>
      <c r="AU84" s="157"/>
      <c r="AV84" s="157"/>
      <c r="AW84" s="157"/>
      <c r="AX84" s="157"/>
      <c r="AY84" s="157"/>
      <c r="AZ84" s="157"/>
      <c r="BA84" s="157"/>
    </row>
    <row r="85" spans="1:53" s="178" customFormat="1" ht="15.75">
      <c r="A85" s="161"/>
      <c r="B85" s="175"/>
      <c r="C85" s="176"/>
      <c r="D85" s="176"/>
      <c r="E85" s="176"/>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P85" s="157"/>
      <c r="AQ85" s="157"/>
      <c r="AR85" s="157"/>
      <c r="AS85" s="157"/>
      <c r="AT85" s="157"/>
      <c r="AU85" s="157"/>
      <c r="AV85" s="157"/>
      <c r="AW85" s="157"/>
      <c r="AX85" s="157"/>
      <c r="AY85" s="157"/>
      <c r="AZ85" s="157"/>
      <c r="BA85" s="157"/>
    </row>
    <row r="86" spans="1:53" s="178" customFormat="1" ht="15.75">
      <c r="A86" s="161"/>
      <c r="B86" s="175"/>
      <c r="C86" s="176"/>
      <c r="D86" s="176"/>
      <c r="E86" s="176"/>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P86" s="157"/>
      <c r="AQ86" s="157"/>
      <c r="AR86" s="157"/>
      <c r="AS86" s="157"/>
      <c r="AT86" s="157"/>
      <c r="AU86" s="157"/>
      <c r="AV86" s="157"/>
      <c r="AW86" s="157"/>
      <c r="AX86" s="157"/>
      <c r="AY86" s="157"/>
      <c r="AZ86" s="157"/>
      <c r="BA86" s="157"/>
    </row>
    <row r="87" spans="1:53" s="178" customFormat="1" ht="15.75">
      <c r="A87" s="161"/>
      <c r="B87" s="175"/>
      <c r="C87" s="176"/>
      <c r="D87" s="176"/>
      <c r="E87" s="176"/>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P87" s="157"/>
      <c r="AQ87" s="157"/>
      <c r="AR87" s="157"/>
      <c r="AS87" s="157"/>
      <c r="AT87" s="157"/>
      <c r="AU87" s="157"/>
      <c r="AV87" s="157"/>
      <c r="AW87" s="157"/>
      <c r="AX87" s="157"/>
      <c r="AY87" s="157"/>
      <c r="AZ87" s="157"/>
      <c r="BA87" s="157"/>
    </row>
    <row r="88" spans="1:53" s="178" customFormat="1" ht="15.75">
      <c r="A88" s="161"/>
      <c r="B88" s="175"/>
      <c r="C88" s="176"/>
      <c r="D88" s="176"/>
      <c r="E88" s="176"/>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P88" s="157"/>
      <c r="AQ88" s="157"/>
      <c r="AR88" s="157"/>
      <c r="AS88" s="157"/>
      <c r="AT88" s="157"/>
      <c r="AU88" s="157"/>
      <c r="AV88" s="157"/>
      <c r="AW88" s="157"/>
      <c r="AX88" s="157"/>
      <c r="AY88" s="157"/>
      <c r="AZ88" s="157"/>
      <c r="BA88" s="157"/>
    </row>
    <row r="89" spans="1:53" s="178" customFormat="1" ht="15.75">
      <c r="A89" s="161"/>
      <c r="B89" s="175"/>
      <c r="C89" s="176"/>
      <c r="D89" s="176"/>
      <c r="E89" s="176"/>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P89" s="157"/>
      <c r="AQ89" s="157"/>
      <c r="AR89" s="157"/>
      <c r="AS89" s="157"/>
      <c r="AT89" s="157"/>
      <c r="AU89" s="157"/>
      <c r="AV89" s="157"/>
      <c r="AW89" s="157"/>
      <c r="AX89" s="157"/>
      <c r="AY89" s="157"/>
      <c r="AZ89" s="157"/>
      <c r="BA89" s="157"/>
    </row>
    <row r="90" spans="1:53" s="178" customFormat="1" ht="15.75">
      <c r="A90" s="161"/>
      <c r="B90" s="175"/>
      <c r="C90" s="176"/>
      <c r="D90" s="176"/>
      <c r="E90" s="176"/>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P90" s="157"/>
      <c r="AQ90" s="157"/>
      <c r="AR90" s="157"/>
      <c r="AS90" s="157"/>
      <c r="AT90" s="157"/>
      <c r="AU90" s="157"/>
      <c r="AV90" s="157"/>
      <c r="AW90" s="157"/>
      <c r="AX90" s="157"/>
      <c r="AY90" s="157"/>
      <c r="AZ90" s="157"/>
      <c r="BA90" s="157"/>
    </row>
    <row r="91" spans="1:53" s="178" customFormat="1" ht="15.75">
      <c r="A91" s="161"/>
      <c r="B91" s="175"/>
      <c r="C91" s="176"/>
      <c r="D91" s="176"/>
      <c r="E91" s="176"/>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P91" s="157"/>
      <c r="AQ91" s="157"/>
      <c r="AR91" s="157"/>
      <c r="AS91" s="157"/>
      <c r="AT91" s="157"/>
      <c r="AU91" s="157"/>
      <c r="AV91" s="157"/>
      <c r="AW91" s="157"/>
      <c r="AX91" s="157"/>
      <c r="AY91" s="157"/>
      <c r="AZ91" s="157"/>
      <c r="BA91" s="157"/>
    </row>
    <row r="92" spans="1:53" s="178" customFormat="1" ht="15.75">
      <c r="A92" s="161"/>
      <c r="B92" s="175"/>
      <c r="C92" s="176"/>
      <c r="D92" s="176"/>
      <c r="E92" s="176"/>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P92" s="157"/>
      <c r="AQ92" s="157"/>
      <c r="AR92" s="157"/>
      <c r="AS92" s="157"/>
      <c r="AT92" s="157"/>
      <c r="AU92" s="157"/>
      <c r="AV92" s="157"/>
      <c r="AW92" s="157"/>
      <c r="AX92" s="157"/>
      <c r="AY92" s="157"/>
      <c r="AZ92" s="157"/>
      <c r="BA92" s="157"/>
    </row>
    <row r="93" spans="1:53" s="178" customFormat="1" ht="15.75">
      <c r="A93" s="161"/>
      <c r="B93" s="175"/>
      <c r="C93" s="176"/>
      <c r="D93" s="176"/>
      <c r="E93" s="176"/>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P93" s="157"/>
      <c r="AQ93" s="157"/>
      <c r="AR93" s="157"/>
      <c r="AS93" s="157"/>
      <c r="AT93" s="157"/>
      <c r="AU93" s="157"/>
      <c r="AV93" s="157"/>
      <c r="AW93" s="157"/>
      <c r="AX93" s="157"/>
      <c r="AY93" s="157"/>
      <c r="AZ93" s="157"/>
      <c r="BA93" s="157"/>
    </row>
    <row r="94" spans="1:53" s="178" customFormat="1" ht="15.75">
      <c r="A94" s="161"/>
      <c r="B94" s="175"/>
      <c r="C94" s="176"/>
      <c r="D94" s="176"/>
      <c r="E94" s="176"/>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c r="AN94" s="177"/>
      <c r="AP94" s="157"/>
      <c r="AQ94" s="157"/>
      <c r="AR94" s="157"/>
      <c r="AS94" s="157"/>
      <c r="AT94" s="157"/>
      <c r="AU94" s="157"/>
      <c r="AV94" s="157"/>
      <c r="AW94" s="157"/>
      <c r="AX94" s="157"/>
      <c r="AY94" s="157"/>
      <c r="AZ94" s="157"/>
      <c r="BA94" s="157"/>
    </row>
    <row r="95" spans="1:53" s="178" customFormat="1" ht="15.75">
      <c r="A95" s="161"/>
      <c r="B95" s="175"/>
      <c r="C95" s="176"/>
      <c r="D95" s="176"/>
      <c r="E95" s="176"/>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P95" s="157"/>
      <c r="AQ95" s="157"/>
      <c r="AR95" s="157"/>
      <c r="AS95" s="157"/>
      <c r="AT95" s="157"/>
      <c r="AU95" s="157"/>
      <c r="AV95" s="157"/>
      <c r="AW95" s="157"/>
      <c r="AX95" s="157"/>
      <c r="AY95" s="157"/>
      <c r="AZ95" s="157"/>
      <c r="BA95" s="157"/>
    </row>
    <row r="96" spans="1:53" s="178" customFormat="1" ht="15.75">
      <c r="A96" s="161"/>
      <c r="B96" s="175"/>
      <c r="C96" s="176"/>
      <c r="D96" s="176"/>
      <c r="E96" s="176"/>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P96" s="157"/>
      <c r="AQ96" s="157"/>
      <c r="AR96" s="157"/>
      <c r="AS96" s="157"/>
      <c r="AT96" s="157"/>
      <c r="AU96" s="157"/>
      <c r="AV96" s="157"/>
      <c r="AW96" s="157"/>
      <c r="AX96" s="157"/>
      <c r="AY96" s="157"/>
      <c r="AZ96" s="157"/>
      <c r="BA96" s="157"/>
    </row>
    <row r="97" spans="1:53" s="178" customFormat="1" ht="15.75">
      <c r="A97" s="161"/>
      <c r="B97" s="175"/>
      <c r="C97" s="176"/>
      <c r="D97" s="176"/>
      <c r="E97" s="176"/>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P97" s="157"/>
      <c r="AQ97" s="157"/>
      <c r="AR97" s="157"/>
      <c r="AS97" s="157"/>
      <c r="AT97" s="157"/>
      <c r="AU97" s="157"/>
      <c r="AV97" s="157"/>
      <c r="AW97" s="157"/>
      <c r="AX97" s="157"/>
      <c r="AY97" s="157"/>
      <c r="AZ97" s="157"/>
      <c r="BA97" s="157"/>
    </row>
    <row r="98" spans="1:53" s="178" customFormat="1" ht="15.75">
      <c r="A98" s="161"/>
      <c r="B98" s="175"/>
      <c r="C98" s="176"/>
      <c r="D98" s="176"/>
      <c r="E98" s="176"/>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P98" s="157"/>
      <c r="AQ98" s="157"/>
      <c r="AR98" s="157"/>
      <c r="AS98" s="157"/>
      <c r="AT98" s="157"/>
      <c r="AU98" s="157"/>
      <c r="AV98" s="157"/>
      <c r="AW98" s="157"/>
      <c r="AX98" s="157"/>
      <c r="AY98" s="157"/>
      <c r="AZ98" s="157"/>
      <c r="BA98" s="157"/>
    </row>
    <row r="99" spans="1:53" s="178" customFormat="1" ht="15.75">
      <c r="A99" s="161"/>
      <c r="B99" s="175"/>
      <c r="C99" s="176"/>
      <c r="D99" s="176"/>
      <c r="E99" s="176"/>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P99" s="157"/>
      <c r="AQ99" s="157"/>
      <c r="AR99" s="157"/>
      <c r="AS99" s="157"/>
      <c r="AT99" s="157"/>
      <c r="AU99" s="157"/>
      <c r="AV99" s="157"/>
      <c r="AW99" s="157"/>
      <c r="AX99" s="157"/>
      <c r="AY99" s="157"/>
      <c r="AZ99" s="157"/>
      <c r="BA99" s="157"/>
    </row>
    <row r="100" spans="1:53" s="178" customFormat="1" ht="15.75">
      <c r="A100" s="161"/>
      <c r="B100" s="175"/>
      <c r="C100" s="176"/>
      <c r="D100" s="176"/>
      <c r="E100" s="176"/>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P100" s="157"/>
      <c r="AQ100" s="157"/>
      <c r="AR100" s="157"/>
      <c r="AS100" s="157"/>
      <c r="AT100" s="157"/>
      <c r="AU100" s="157"/>
      <c r="AV100" s="157"/>
      <c r="AW100" s="157"/>
      <c r="AX100" s="157"/>
      <c r="AY100" s="157"/>
      <c r="AZ100" s="157"/>
      <c r="BA100" s="157"/>
    </row>
    <row r="101" spans="1:53" s="178" customFormat="1" ht="15.75">
      <c r="A101" s="161"/>
      <c r="B101" s="175"/>
      <c r="C101" s="176"/>
      <c r="D101" s="176"/>
      <c r="E101" s="176"/>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P101" s="157"/>
      <c r="AQ101" s="157"/>
      <c r="AR101" s="157"/>
      <c r="AS101" s="157"/>
      <c r="AT101" s="157"/>
      <c r="AU101" s="157"/>
      <c r="AV101" s="157"/>
      <c r="AW101" s="157"/>
      <c r="AX101" s="157"/>
      <c r="AY101" s="157"/>
      <c r="AZ101" s="157"/>
      <c r="BA101" s="157"/>
    </row>
    <row r="102" spans="1:53" s="178" customFormat="1" ht="15.75">
      <c r="A102" s="161"/>
      <c r="B102" s="175"/>
      <c r="C102" s="176"/>
      <c r="D102" s="176"/>
      <c r="E102" s="176"/>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P102" s="157"/>
      <c r="AQ102" s="157"/>
      <c r="AR102" s="157"/>
      <c r="AS102" s="157"/>
      <c r="AT102" s="157"/>
      <c r="AU102" s="157"/>
      <c r="AV102" s="157"/>
      <c r="AW102" s="157"/>
      <c r="AX102" s="157"/>
      <c r="AY102" s="157"/>
      <c r="AZ102" s="157"/>
      <c r="BA102" s="157"/>
    </row>
    <row r="103" spans="1:53" s="178" customFormat="1" ht="15.75">
      <c r="A103" s="161"/>
      <c r="B103" s="175"/>
      <c r="C103" s="176"/>
      <c r="D103" s="176"/>
      <c r="E103" s="176"/>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P103" s="157"/>
      <c r="AQ103" s="157"/>
      <c r="AR103" s="157"/>
      <c r="AS103" s="157"/>
      <c r="AT103" s="157"/>
      <c r="AU103" s="157"/>
      <c r="AV103" s="157"/>
      <c r="AW103" s="157"/>
      <c r="AX103" s="157"/>
      <c r="AY103" s="157"/>
      <c r="AZ103" s="157"/>
      <c r="BA103" s="157"/>
    </row>
    <row r="104" spans="1:53" s="178" customFormat="1" ht="15.75">
      <c r="A104" s="161"/>
      <c r="B104" s="175"/>
      <c r="C104" s="176"/>
      <c r="D104" s="176"/>
      <c r="E104" s="176"/>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P104" s="157"/>
      <c r="AQ104" s="157"/>
      <c r="AR104" s="157"/>
      <c r="AS104" s="157"/>
      <c r="AT104" s="157"/>
      <c r="AU104" s="157"/>
      <c r="AV104" s="157"/>
      <c r="AW104" s="157"/>
      <c r="AX104" s="157"/>
      <c r="AY104" s="157"/>
      <c r="AZ104" s="157"/>
      <c r="BA104" s="157"/>
    </row>
    <row r="105" spans="1:53" s="178" customFormat="1" ht="15.75">
      <c r="A105" s="161"/>
      <c r="B105" s="175"/>
      <c r="C105" s="176"/>
      <c r="D105" s="176"/>
      <c r="E105" s="176"/>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P105" s="157"/>
      <c r="AQ105" s="157"/>
      <c r="AR105" s="157"/>
      <c r="AS105" s="157"/>
      <c r="AT105" s="157"/>
      <c r="AU105" s="157"/>
      <c r="AV105" s="157"/>
      <c r="AW105" s="157"/>
      <c r="AX105" s="157"/>
      <c r="AY105" s="157"/>
      <c r="AZ105" s="157"/>
      <c r="BA105" s="157"/>
    </row>
    <row r="106" spans="1:53" s="178" customFormat="1" ht="15.75">
      <c r="A106" s="161"/>
      <c r="B106" s="175"/>
      <c r="C106" s="176"/>
      <c r="D106" s="176"/>
      <c r="E106" s="176"/>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P106" s="157"/>
      <c r="AQ106" s="157"/>
      <c r="AR106" s="157"/>
      <c r="AS106" s="157"/>
      <c r="AT106" s="157"/>
      <c r="AU106" s="157"/>
      <c r="AV106" s="157"/>
      <c r="AW106" s="157"/>
      <c r="AX106" s="157"/>
      <c r="AY106" s="157"/>
      <c r="AZ106" s="157"/>
      <c r="BA106" s="157"/>
    </row>
    <row r="107" spans="1:53" s="178" customFormat="1" ht="15.75">
      <c r="A107" s="161"/>
      <c r="B107" s="175"/>
      <c r="C107" s="176"/>
      <c r="D107" s="176"/>
      <c r="E107" s="176"/>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P107" s="157"/>
      <c r="AQ107" s="157"/>
      <c r="AR107" s="157"/>
      <c r="AS107" s="157"/>
      <c r="AT107" s="157"/>
      <c r="AU107" s="157"/>
      <c r="AV107" s="157"/>
      <c r="AW107" s="157"/>
      <c r="AX107" s="157"/>
      <c r="AY107" s="157"/>
      <c r="AZ107" s="157"/>
      <c r="BA107" s="157"/>
    </row>
    <row r="108" spans="1:53" s="178" customFormat="1" ht="15.75">
      <c r="A108" s="161"/>
      <c r="B108" s="175"/>
      <c r="C108" s="176"/>
      <c r="D108" s="176"/>
      <c r="E108" s="176"/>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P108" s="157"/>
      <c r="AQ108" s="157"/>
      <c r="AR108" s="157"/>
      <c r="AS108" s="157"/>
      <c r="AT108" s="157"/>
      <c r="AU108" s="157"/>
      <c r="AV108" s="157"/>
      <c r="AW108" s="157"/>
      <c r="AX108" s="157"/>
      <c r="AY108" s="157"/>
      <c r="AZ108" s="157"/>
      <c r="BA108" s="157"/>
    </row>
    <row r="109" spans="1:53" s="178" customFormat="1" ht="15.75">
      <c r="A109" s="161"/>
      <c r="B109" s="175"/>
      <c r="C109" s="176"/>
      <c r="D109" s="176"/>
      <c r="E109" s="176"/>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P109" s="157"/>
      <c r="AQ109" s="157"/>
      <c r="AR109" s="157"/>
      <c r="AS109" s="157"/>
      <c r="AT109" s="157"/>
      <c r="AU109" s="157"/>
      <c r="AV109" s="157"/>
      <c r="AW109" s="157"/>
      <c r="AX109" s="157"/>
      <c r="AY109" s="157"/>
      <c r="AZ109" s="157"/>
      <c r="BA109" s="157"/>
    </row>
    <row r="110" spans="1:53" s="178" customFormat="1" ht="15.75">
      <c r="A110" s="161"/>
      <c r="B110" s="175"/>
      <c r="C110" s="176"/>
      <c r="D110" s="176"/>
      <c r="E110" s="176"/>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P110" s="157"/>
      <c r="AQ110" s="157"/>
      <c r="AR110" s="157"/>
      <c r="AS110" s="157"/>
      <c r="AT110" s="157"/>
      <c r="AU110" s="157"/>
      <c r="AV110" s="157"/>
      <c r="AW110" s="157"/>
      <c r="AX110" s="157"/>
      <c r="AY110" s="157"/>
      <c r="AZ110" s="157"/>
      <c r="BA110" s="157"/>
    </row>
    <row r="111" spans="1:53" s="178" customFormat="1" ht="15.75">
      <c r="A111" s="161"/>
      <c r="B111" s="175"/>
      <c r="C111" s="176"/>
      <c r="D111" s="176"/>
      <c r="E111" s="176"/>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P111" s="157"/>
      <c r="AQ111" s="157"/>
      <c r="AR111" s="157"/>
      <c r="AS111" s="157"/>
      <c r="AT111" s="157"/>
      <c r="AU111" s="157"/>
      <c r="AV111" s="157"/>
      <c r="AW111" s="157"/>
      <c r="AX111" s="157"/>
      <c r="AY111" s="157"/>
      <c r="AZ111" s="157"/>
      <c r="BA111" s="157"/>
    </row>
    <row r="112" spans="1:53" s="178" customFormat="1" ht="15.75">
      <c r="A112" s="161"/>
      <c r="B112" s="175"/>
      <c r="C112" s="176"/>
      <c r="D112" s="176"/>
      <c r="E112" s="176"/>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P112" s="157"/>
      <c r="AQ112" s="157"/>
      <c r="AR112" s="157"/>
      <c r="AS112" s="157"/>
      <c r="AT112" s="157"/>
      <c r="AU112" s="157"/>
      <c r="AV112" s="157"/>
      <c r="AW112" s="157"/>
      <c r="AX112" s="157"/>
      <c r="AY112" s="157"/>
      <c r="AZ112" s="157"/>
      <c r="BA112" s="157"/>
    </row>
    <row r="113" spans="1:53" s="178" customFormat="1" ht="15.75">
      <c r="A113" s="161"/>
      <c r="B113" s="175"/>
      <c r="C113" s="176"/>
      <c r="D113" s="176"/>
      <c r="E113" s="176"/>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P113" s="157"/>
      <c r="AQ113" s="157"/>
      <c r="AR113" s="157"/>
      <c r="AS113" s="157"/>
      <c r="AT113" s="157"/>
      <c r="AU113" s="157"/>
      <c r="AV113" s="157"/>
      <c r="AW113" s="157"/>
      <c r="AX113" s="157"/>
      <c r="AY113" s="157"/>
      <c r="AZ113" s="157"/>
      <c r="BA113" s="157"/>
    </row>
    <row r="114" spans="1:53" s="178" customFormat="1" ht="15.75">
      <c r="A114" s="161"/>
      <c r="B114" s="175"/>
      <c r="C114" s="176"/>
      <c r="D114" s="176"/>
      <c r="E114" s="176"/>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P114" s="157"/>
      <c r="AQ114" s="157"/>
      <c r="AR114" s="157"/>
      <c r="AS114" s="157"/>
      <c r="AT114" s="157"/>
      <c r="AU114" s="157"/>
      <c r="AV114" s="157"/>
      <c r="AW114" s="157"/>
      <c r="AX114" s="157"/>
      <c r="AY114" s="157"/>
      <c r="AZ114" s="157"/>
      <c r="BA114" s="157"/>
    </row>
    <row r="115" spans="1:53" s="178" customFormat="1" ht="15.75">
      <c r="A115" s="161"/>
      <c r="B115" s="175"/>
      <c r="C115" s="176"/>
      <c r="D115" s="176"/>
      <c r="E115" s="176"/>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P115" s="157"/>
      <c r="AQ115" s="157"/>
      <c r="AR115" s="157"/>
      <c r="AS115" s="157"/>
      <c r="AT115" s="157"/>
      <c r="AU115" s="157"/>
      <c r="AV115" s="157"/>
      <c r="AW115" s="157"/>
      <c r="AX115" s="157"/>
      <c r="AY115" s="157"/>
      <c r="AZ115" s="157"/>
      <c r="BA115" s="157"/>
    </row>
    <row r="116" spans="1:53" s="178" customFormat="1" ht="15.75">
      <c r="A116" s="161"/>
      <c r="B116" s="175"/>
      <c r="C116" s="176"/>
      <c r="D116" s="176"/>
      <c r="E116" s="176"/>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P116" s="157"/>
      <c r="AQ116" s="157"/>
      <c r="AR116" s="157"/>
      <c r="AS116" s="157"/>
      <c r="AT116" s="157"/>
      <c r="AU116" s="157"/>
      <c r="AV116" s="157"/>
      <c r="AW116" s="157"/>
      <c r="AX116" s="157"/>
      <c r="AY116" s="157"/>
      <c r="AZ116" s="157"/>
      <c r="BA116" s="157"/>
    </row>
    <row r="117" spans="1:53" s="178" customFormat="1" ht="15.75">
      <c r="A117" s="161"/>
      <c r="B117" s="175"/>
      <c r="C117" s="176"/>
      <c r="D117" s="176"/>
      <c r="E117" s="1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P117" s="157"/>
      <c r="AQ117" s="157"/>
      <c r="AR117" s="157"/>
      <c r="AS117" s="157"/>
      <c r="AT117" s="157"/>
      <c r="AU117" s="157"/>
      <c r="AV117" s="157"/>
      <c r="AW117" s="157"/>
      <c r="AX117" s="157"/>
      <c r="AY117" s="157"/>
      <c r="AZ117" s="157"/>
      <c r="BA117" s="157"/>
    </row>
    <row r="118" spans="1:53" s="178" customFormat="1" ht="15.75">
      <c r="A118" s="161"/>
      <c r="B118" s="175"/>
      <c r="C118" s="176"/>
      <c r="D118" s="176"/>
      <c r="E118" s="176"/>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P118" s="157"/>
      <c r="AQ118" s="157"/>
      <c r="AR118" s="157"/>
      <c r="AS118" s="157"/>
      <c r="AT118" s="157"/>
      <c r="AU118" s="157"/>
      <c r="AV118" s="157"/>
      <c r="AW118" s="157"/>
      <c r="AX118" s="157"/>
      <c r="AY118" s="157"/>
      <c r="AZ118" s="157"/>
      <c r="BA118" s="157"/>
    </row>
    <row r="119" spans="1:53" s="178" customFormat="1" ht="15.75">
      <c r="A119" s="161"/>
      <c r="B119" s="175"/>
      <c r="C119" s="176"/>
      <c r="D119" s="176"/>
      <c r="E119" s="176"/>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P119" s="157"/>
      <c r="AQ119" s="157"/>
      <c r="AR119" s="157"/>
      <c r="AS119" s="157"/>
      <c r="AT119" s="157"/>
      <c r="AU119" s="157"/>
      <c r="AV119" s="157"/>
      <c r="AW119" s="157"/>
      <c r="AX119" s="157"/>
      <c r="AY119" s="157"/>
      <c r="AZ119" s="157"/>
      <c r="BA119" s="157"/>
    </row>
    <row r="120" spans="1:53" s="178" customFormat="1" ht="15.75">
      <c r="A120" s="161"/>
      <c r="B120" s="175"/>
      <c r="C120" s="176"/>
      <c r="D120" s="176"/>
      <c r="E120" s="176"/>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P120" s="157"/>
      <c r="AQ120" s="157"/>
      <c r="AR120" s="157"/>
      <c r="AS120" s="157"/>
      <c r="AT120" s="157"/>
      <c r="AU120" s="157"/>
      <c r="AV120" s="157"/>
      <c r="AW120" s="157"/>
      <c r="AX120" s="157"/>
      <c r="AY120" s="157"/>
      <c r="AZ120" s="157"/>
      <c r="BA120" s="157"/>
    </row>
    <row r="121" spans="1:53" s="178" customFormat="1" ht="15.75">
      <c r="A121" s="161"/>
      <c r="B121" s="175"/>
      <c r="C121" s="176"/>
      <c r="D121" s="176"/>
      <c r="E121" s="176"/>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P121" s="157"/>
      <c r="AQ121" s="157"/>
      <c r="AR121" s="157"/>
      <c r="AS121" s="157"/>
      <c r="AT121" s="157"/>
      <c r="AU121" s="157"/>
      <c r="AV121" s="157"/>
      <c r="AW121" s="157"/>
      <c r="AX121" s="157"/>
      <c r="AY121" s="157"/>
      <c r="AZ121" s="157"/>
      <c r="BA121" s="157"/>
    </row>
    <row r="122" spans="1:53" s="178" customFormat="1" ht="15.75">
      <c r="A122" s="161"/>
      <c r="B122" s="175"/>
      <c r="C122" s="176"/>
      <c r="D122" s="176"/>
      <c r="E122" s="176"/>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P122" s="157"/>
      <c r="AQ122" s="157"/>
      <c r="AR122" s="157"/>
      <c r="AS122" s="157"/>
      <c r="AT122" s="157"/>
      <c r="AU122" s="157"/>
      <c r="AV122" s="157"/>
      <c r="AW122" s="157"/>
      <c r="AX122" s="157"/>
      <c r="AY122" s="157"/>
      <c r="AZ122" s="157"/>
      <c r="BA122" s="157"/>
    </row>
    <row r="123" spans="1:53" s="178" customFormat="1" ht="15.75">
      <c r="A123" s="161"/>
      <c r="B123" s="175"/>
      <c r="C123" s="176"/>
      <c r="D123" s="176"/>
      <c r="E123" s="1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P123" s="157"/>
      <c r="AQ123" s="157"/>
      <c r="AR123" s="157"/>
      <c r="AS123" s="157"/>
      <c r="AT123" s="157"/>
      <c r="AU123" s="157"/>
      <c r="AV123" s="157"/>
      <c r="AW123" s="157"/>
      <c r="AX123" s="157"/>
      <c r="AY123" s="157"/>
      <c r="AZ123" s="157"/>
      <c r="BA123" s="157"/>
    </row>
    <row r="124" spans="1:53" s="178" customFormat="1" ht="15.75">
      <c r="A124" s="161"/>
      <c r="B124" s="175"/>
      <c r="C124" s="176"/>
      <c r="D124" s="176"/>
      <c r="E124" s="176"/>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P124" s="157"/>
      <c r="AQ124" s="157"/>
      <c r="AR124" s="157"/>
      <c r="AS124" s="157"/>
      <c r="AT124" s="157"/>
      <c r="AU124" s="157"/>
      <c r="AV124" s="157"/>
      <c r="AW124" s="157"/>
      <c r="AX124" s="157"/>
      <c r="AY124" s="157"/>
      <c r="AZ124" s="157"/>
      <c r="BA124" s="157"/>
    </row>
    <row r="125" spans="1:53" s="178" customFormat="1" ht="15.75">
      <c r="A125" s="161"/>
      <c r="B125" s="175"/>
      <c r="C125" s="176"/>
      <c r="D125" s="176"/>
      <c r="E125" s="176"/>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P125" s="157"/>
      <c r="AQ125" s="157"/>
      <c r="AR125" s="157"/>
      <c r="AS125" s="157"/>
      <c r="AT125" s="157"/>
      <c r="AU125" s="157"/>
      <c r="AV125" s="157"/>
      <c r="AW125" s="157"/>
      <c r="AX125" s="157"/>
      <c r="AY125" s="157"/>
      <c r="AZ125" s="157"/>
      <c r="BA125" s="157"/>
    </row>
    <row r="126" spans="1:53" s="178" customFormat="1" ht="15.75">
      <c r="A126" s="161"/>
      <c r="B126" s="175"/>
      <c r="C126" s="176"/>
      <c r="D126" s="176"/>
      <c r="E126" s="176"/>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P126" s="157"/>
      <c r="AQ126" s="157"/>
      <c r="AR126" s="157"/>
      <c r="AS126" s="157"/>
      <c r="AT126" s="157"/>
      <c r="AU126" s="157"/>
      <c r="AV126" s="157"/>
      <c r="AW126" s="157"/>
      <c r="AX126" s="157"/>
      <c r="AY126" s="157"/>
      <c r="AZ126" s="157"/>
      <c r="BA126" s="157"/>
    </row>
    <row r="127" spans="1:53" s="178" customFormat="1" ht="15.75">
      <c r="A127" s="161"/>
      <c r="B127" s="175"/>
      <c r="C127" s="176"/>
      <c r="D127" s="176"/>
      <c r="E127" s="176"/>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P127" s="157"/>
      <c r="AQ127" s="157"/>
      <c r="AR127" s="157"/>
      <c r="AS127" s="157"/>
      <c r="AT127" s="157"/>
      <c r="AU127" s="157"/>
      <c r="AV127" s="157"/>
      <c r="AW127" s="157"/>
      <c r="AX127" s="157"/>
      <c r="AY127" s="157"/>
      <c r="AZ127" s="157"/>
      <c r="BA127" s="157"/>
    </row>
    <row r="128" spans="1:53" s="178" customFormat="1" ht="15.75">
      <c r="A128" s="161"/>
      <c r="B128" s="175"/>
      <c r="C128" s="176"/>
      <c r="D128" s="176"/>
      <c r="E128" s="176"/>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P128" s="157"/>
      <c r="AQ128" s="157"/>
      <c r="AR128" s="157"/>
      <c r="AS128" s="157"/>
      <c r="AT128" s="157"/>
      <c r="AU128" s="157"/>
      <c r="AV128" s="157"/>
      <c r="AW128" s="157"/>
      <c r="AX128" s="157"/>
      <c r="AY128" s="157"/>
      <c r="AZ128" s="157"/>
      <c r="BA128" s="157"/>
    </row>
    <row r="129" spans="1:53" s="178" customFormat="1" ht="15.75">
      <c r="A129" s="161"/>
      <c r="B129" s="175"/>
      <c r="C129" s="176"/>
      <c r="D129" s="176"/>
      <c r="E129" s="176"/>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P129" s="157"/>
      <c r="AQ129" s="157"/>
      <c r="AR129" s="157"/>
      <c r="AS129" s="157"/>
      <c r="AT129" s="157"/>
      <c r="AU129" s="157"/>
      <c r="AV129" s="157"/>
      <c r="AW129" s="157"/>
      <c r="AX129" s="157"/>
      <c r="AY129" s="157"/>
      <c r="AZ129" s="157"/>
      <c r="BA129" s="157"/>
    </row>
    <row r="130" spans="1:53" s="178" customFormat="1" ht="15.75">
      <c r="A130" s="161"/>
      <c r="B130" s="175"/>
      <c r="C130" s="176"/>
      <c r="D130" s="176"/>
      <c r="E130" s="176"/>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P130" s="157"/>
      <c r="AQ130" s="157"/>
      <c r="AR130" s="157"/>
      <c r="AS130" s="157"/>
      <c r="AT130" s="157"/>
      <c r="AU130" s="157"/>
      <c r="AV130" s="157"/>
      <c r="AW130" s="157"/>
      <c r="AX130" s="157"/>
      <c r="AY130" s="157"/>
      <c r="AZ130" s="157"/>
      <c r="BA130" s="157"/>
    </row>
    <row r="131" spans="1:53" s="178" customFormat="1" ht="15.75">
      <c r="A131" s="161"/>
      <c r="B131" s="175"/>
      <c r="C131" s="176"/>
      <c r="D131" s="176"/>
      <c r="E131" s="176"/>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P131" s="157"/>
      <c r="AQ131" s="157"/>
      <c r="AR131" s="157"/>
      <c r="AS131" s="157"/>
      <c r="AT131" s="157"/>
      <c r="AU131" s="157"/>
      <c r="AV131" s="157"/>
      <c r="AW131" s="157"/>
      <c r="AX131" s="157"/>
      <c r="AY131" s="157"/>
      <c r="AZ131" s="157"/>
      <c r="BA131" s="157"/>
    </row>
    <row r="132" spans="1:53" s="178" customFormat="1" ht="15.75">
      <c r="A132" s="161"/>
      <c r="B132" s="175"/>
      <c r="C132" s="176"/>
      <c r="D132" s="176"/>
      <c r="E132" s="176"/>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P132" s="157"/>
      <c r="AQ132" s="157"/>
      <c r="AR132" s="157"/>
      <c r="AS132" s="157"/>
      <c r="AT132" s="157"/>
      <c r="AU132" s="157"/>
      <c r="AV132" s="157"/>
      <c r="AW132" s="157"/>
      <c r="AX132" s="157"/>
      <c r="AY132" s="157"/>
      <c r="AZ132" s="157"/>
      <c r="BA132" s="157"/>
    </row>
    <row r="133" spans="1:53" s="178" customFormat="1" ht="15.75">
      <c r="A133" s="161"/>
      <c r="B133" s="175"/>
      <c r="C133" s="176"/>
      <c r="D133" s="176"/>
      <c r="E133" s="176"/>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P133" s="157"/>
      <c r="AQ133" s="157"/>
      <c r="AR133" s="157"/>
      <c r="AS133" s="157"/>
      <c r="AT133" s="157"/>
      <c r="AU133" s="157"/>
      <c r="AV133" s="157"/>
      <c r="AW133" s="157"/>
      <c r="AX133" s="157"/>
      <c r="AY133" s="157"/>
      <c r="AZ133" s="157"/>
      <c r="BA133" s="157"/>
    </row>
    <row r="134" spans="1:53" s="178" customFormat="1" ht="15.75">
      <c r="A134" s="161"/>
      <c r="B134" s="175"/>
      <c r="C134" s="176"/>
      <c r="D134" s="176"/>
      <c r="E134" s="176"/>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P134" s="157"/>
      <c r="AQ134" s="157"/>
      <c r="AR134" s="157"/>
      <c r="AS134" s="157"/>
      <c r="AT134" s="157"/>
      <c r="AU134" s="157"/>
      <c r="AV134" s="157"/>
      <c r="AW134" s="157"/>
      <c r="AX134" s="157"/>
      <c r="AY134" s="157"/>
      <c r="AZ134" s="157"/>
      <c r="BA134" s="157"/>
    </row>
    <row r="135" spans="1:53" s="178" customFormat="1" ht="15.75">
      <c r="A135" s="161"/>
      <c r="B135" s="175"/>
      <c r="C135" s="176"/>
      <c r="D135" s="176"/>
      <c r="E135" s="176"/>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P135" s="157"/>
      <c r="AQ135" s="157"/>
      <c r="AR135" s="157"/>
      <c r="AS135" s="157"/>
      <c r="AT135" s="157"/>
      <c r="AU135" s="157"/>
      <c r="AV135" s="157"/>
      <c r="AW135" s="157"/>
      <c r="AX135" s="157"/>
      <c r="AY135" s="157"/>
      <c r="AZ135" s="157"/>
      <c r="BA135" s="157"/>
    </row>
    <row r="136" spans="1:53" s="178" customFormat="1" ht="15.75">
      <c r="A136" s="161"/>
      <c r="B136" s="175"/>
      <c r="C136" s="176"/>
      <c r="D136" s="176"/>
      <c r="E136" s="176"/>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P136" s="157"/>
      <c r="AQ136" s="157"/>
      <c r="AR136" s="157"/>
      <c r="AS136" s="157"/>
      <c r="AT136" s="157"/>
      <c r="AU136" s="157"/>
      <c r="AV136" s="157"/>
      <c r="AW136" s="157"/>
      <c r="AX136" s="157"/>
      <c r="AY136" s="157"/>
      <c r="AZ136" s="157"/>
      <c r="BA136" s="157"/>
    </row>
    <row r="137" spans="1:53" s="178" customFormat="1" ht="15.75">
      <c r="A137" s="161"/>
      <c r="B137" s="175"/>
      <c r="C137" s="176"/>
      <c r="D137" s="176"/>
      <c r="E137" s="176"/>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7"/>
      <c r="AL137" s="177"/>
      <c r="AM137" s="177"/>
      <c r="AN137" s="177"/>
      <c r="AP137" s="157"/>
      <c r="AQ137" s="157"/>
      <c r="AR137" s="157"/>
      <c r="AS137" s="157"/>
      <c r="AT137" s="157"/>
      <c r="AU137" s="157"/>
      <c r="AV137" s="157"/>
      <c r="AW137" s="157"/>
      <c r="AX137" s="157"/>
      <c r="AY137" s="157"/>
      <c r="AZ137" s="157"/>
      <c r="BA137" s="157"/>
    </row>
    <row r="138" spans="1:53" s="178" customFormat="1" ht="15.75">
      <c r="A138" s="161"/>
      <c r="B138" s="175"/>
      <c r="C138" s="176"/>
      <c r="D138" s="176"/>
      <c r="E138" s="176"/>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P138" s="157"/>
      <c r="AQ138" s="157"/>
      <c r="AR138" s="157"/>
      <c r="AS138" s="157"/>
      <c r="AT138" s="157"/>
      <c r="AU138" s="157"/>
      <c r="AV138" s="157"/>
      <c r="AW138" s="157"/>
      <c r="AX138" s="157"/>
      <c r="AY138" s="157"/>
      <c r="AZ138" s="157"/>
      <c r="BA138" s="157"/>
    </row>
    <row r="139" spans="1:53" s="178" customFormat="1" ht="15.75">
      <c r="A139" s="161"/>
      <c r="B139" s="175"/>
      <c r="C139" s="176"/>
      <c r="D139" s="176"/>
      <c r="E139" s="176"/>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P139" s="157"/>
      <c r="AQ139" s="157"/>
      <c r="AR139" s="157"/>
      <c r="AS139" s="157"/>
      <c r="AT139" s="157"/>
      <c r="AU139" s="157"/>
      <c r="AV139" s="157"/>
      <c r="AW139" s="157"/>
      <c r="AX139" s="157"/>
      <c r="AY139" s="157"/>
      <c r="AZ139" s="157"/>
      <c r="BA139" s="157"/>
    </row>
    <row r="140" spans="1:53" s="178" customFormat="1" ht="15.75">
      <c r="A140" s="161"/>
      <c r="B140" s="175"/>
      <c r="C140" s="176"/>
      <c r="D140" s="176"/>
      <c r="E140" s="176"/>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P140" s="157"/>
      <c r="AQ140" s="157"/>
      <c r="AR140" s="157"/>
      <c r="AS140" s="157"/>
      <c r="AT140" s="157"/>
      <c r="AU140" s="157"/>
      <c r="AV140" s="157"/>
      <c r="AW140" s="157"/>
      <c r="AX140" s="157"/>
      <c r="AY140" s="157"/>
      <c r="AZ140" s="157"/>
      <c r="BA140" s="157"/>
    </row>
    <row r="141" spans="1:53" s="178" customFormat="1" ht="15.75">
      <c r="A141" s="161"/>
      <c r="B141" s="175"/>
      <c r="C141" s="176"/>
      <c r="D141" s="176"/>
      <c r="E141" s="176"/>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P141" s="157"/>
      <c r="AQ141" s="157"/>
      <c r="AR141" s="157"/>
      <c r="AS141" s="157"/>
      <c r="AT141" s="157"/>
      <c r="AU141" s="157"/>
      <c r="AV141" s="157"/>
      <c r="AW141" s="157"/>
      <c r="AX141" s="157"/>
      <c r="AY141" s="157"/>
      <c r="AZ141" s="157"/>
      <c r="BA141" s="157"/>
    </row>
    <row r="142" spans="1:53" s="178" customFormat="1" ht="15.75">
      <c r="A142" s="161"/>
      <c r="B142" s="175"/>
      <c r="C142" s="176"/>
      <c r="D142" s="176"/>
      <c r="E142" s="176"/>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P142" s="157"/>
      <c r="AQ142" s="157"/>
      <c r="AR142" s="157"/>
      <c r="AS142" s="157"/>
      <c r="AT142" s="157"/>
      <c r="AU142" s="157"/>
      <c r="AV142" s="157"/>
      <c r="AW142" s="157"/>
      <c r="AX142" s="157"/>
      <c r="AY142" s="157"/>
      <c r="AZ142" s="157"/>
      <c r="BA142" s="157"/>
    </row>
    <row r="143" spans="1:53" s="178" customFormat="1" ht="15.75">
      <c r="A143" s="161"/>
      <c r="B143" s="175"/>
      <c r="C143" s="176"/>
      <c r="D143" s="176"/>
      <c r="E143" s="176"/>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P143" s="157"/>
      <c r="AQ143" s="157"/>
      <c r="AR143" s="157"/>
      <c r="AS143" s="157"/>
      <c r="AT143" s="157"/>
      <c r="AU143" s="157"/>
      <c r="AV143" s="157"/>
      <c r="AW143" s="157"/>
      <c r="AX143" s="157"/>
      <c r="AY143" s="157"/>
      <c r="AZ143" s="157"/>
      <c r="BA143" s="157"/>
    </row>
    <row r="144" spans="1:53" s="178" customFormat="1" ht="15.75">
      <c r="A144" s="161"/>
      <c r="B144" s="175"/>
      <c r="C144" s="176"/>
      <c r="D144" s="176"/>
      <c r="E144" s="176"/>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P144" s="157"/>
      <c r="AQ144" s="157"/>
      <c r="AR144" s="157"/>
      <c r="AS144" s="157"/>
      <c r="AT144" s="157"/>
      <c r="AU144" s="157"/>
      <c r="AV144" s="157"/>
      <c r="AW144" s="157"/>
      <c r="AX144" s="157"/>
      <c r="AY144" s="157"/>
      <c r="AZ144" s="157"/>
      <c r="BA144" s="157"/>
    </row>
    <row r="145" spans="1:53" s="178" customFormat="1" ht="15.75">
      <c r="A145" s="161"/>
      <c r="B145" s="175"/>
      <c r="C145" s="176"/>
      <c r="D145" s="176"/>
      <c r="E145" s="176"/>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P145" s="157"/>
      <c r="AQ145" s="157"/>
      <c r="AR145" s="157"/>
      <c r="AS145" s="157"/>
      <c r="AT145" s="157"/>
      <c r="AU145" s="157"/>
      <c r="AV145" s="157"/>
      <c r="AW145" s="157"/>
      <c r="AX145" s="157"/>
      <c r="AY145" s="157"/>
      <c r="AZ145" s="157"/>
      <c r="BA145" s="157"/>
    </row>
    <row r="146" spans="1:53" s="178" customFormat="1" ht="15.75">
      <c r="A146" s="161"/>
      <c r="B146" s="175"/>
      <c r="C146" s="176"/>
      <c r="D146" s="176"/>
      <c r="E146" s="176"/>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P146" s="157"/>
      <c r="AQ146" s="157"/>
      <c r="AR146" s="157"/>
      <c r="AS146" s="157"/>
      <c r="AT146" s="157"/>
      <c r="AU146" s="157"/>
      <c r="AV146" s="157"/>
      <c r="AW146" s="157"/>
      <c r="AX146" s="157"/>
      <c r="AY146" s="157"/>
      <c r="AZ146" s="157"/>
      <c r="BA146" s="157"/>
    </row>
    <row r="147" spans="1:53" s="178" customFormat="1" ht="15.75">
      <c r="A147" s="161"/>
      <c r="B147" s="175"/>
      <c r="C147" s="176"/>
      <c r="D147" s="176"/>
      <c r="E147" s="176"/>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P147" s="157"/>
      <c r="AQ147" s="157"/>
      <c r="AR147" s="157"/>
      <c r="AS147" s="157"/>
      <c r="AT147" s="157"/>
      <c r="AU147" s="157"/>
      <c r="AV147" s="157"/>
      <c r="AW147" s="157"/>
      <c r="AX147" s="157"/>
      <c r="AY147" s="157"/>
      <c r="AZ147" s="157"/>
      <c r="BA147" s="157"/>
    </row>
    <row r="148" spans="1:53" s="178" customFormat="1" ht="15.75">
      <c r="A148" s="161"/>
      <c r="B148" s="175"/>
      <c r="C148" s="176"/>
      <c r="D148" s="176"/>
      <c r="E148" s="176"/>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P148" s="157"/>
      <c r="AQ148" s="157"/>
      <c r="AR148" s="157"/>
      <c r="AS148" s="157"/>
      <c r="AT148" s="157"/>
      <c r="AU148" s="157"/>
      <c r="AV148" s="157"/>
      <c r="AW148" s="157"/>
      <c r="AX148" s="157"/>
      <c r="AY148" s="157"/>
      <c r="AZ148" s="157"/>
      <c r="BA148" s="157"/>
    </row>
    <row r="149" spans="1:53" s="178" customFormat="1" ht="15.75">
      <c r="A149" s="161"/>
      <c r="B149" s="175"/>
      <c r="C149" s="176"/>
      <c r="D149" s="176"/>
      <c r="E149" s="176"/>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P149" s="157"/>
      <c r="AQ149" s="157"/>
      <c r="AR149" s="157"/>
      <c r="AS149" s="157"/>
      <c r="AT149" s="157"/>
      <c r="AU149" s="157"/>
      <c r="AV149" s="157"/>
      <c r="AW149" s="157"/>
      <c r="AX149" s="157"/>
      <c r="AY149" s="157"/>
      <c r="AZ149" s="157"/>
      <c r="BA149" s="157"/>
    </row>
    <row r="150" spans="1:53" s="178" customFormat="1" ht="15.75">
      <c r="A150" s="161"/>
      <c r="B150" s="175"/>
      <c r="C150" s="176"/>
      <c r="D150" s="176"/>
      <c r="E150" s="176"/>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P150" s="157"/>
      <c r="AQ150" s="157"/>
      <c r="AR150" s="157"/>
      <c r="AS150" s="157"/>
      <c r="AT150" s="157"/>
      <c r="AU150" s="157"/>
      <c r="AV150" s="157"/>
      <c r="AW150" s="157"/>
      <c r="AX150" s="157"/>
      <c r="AY150" s="157"/>
      <c r="AZ150" s="157"/>
      <c r="BA150" s="157"/>
    </row>
    <row r="151" spans="1:53" s="178" customFormat="1" ht="15.75">
      <c r="A151" s="161"/>
      <c r="B151" s="175"/>
      <c r="C151" s="176"/>
      <c r="D151" s="176"/>
      <c r="E151" s="176"/>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P151" s="157"/>
      <c r="AQ151" s="157"/>
      <c r="AR151" s="157"/>
      <c r="AS151" s="157"/>
      <c r="AT151" s="157"/>
      <c r="AU151" s="157"/>
      <c r="AV151" s="157"/>
      <c r="AW151" s="157"/>
      <c r="AX151" s="157"/>
      <c r="AY151" s="157"/>
      <c r="AZ151" s="157"/>
      <c r="BA151" s="157"/>
    </row>
    <row r="152" spans="1:53" s="178" customFormat="1" ht="15.75">
      <c r="A152" s="161"/>
      <c r="B152" s="175"/>
      <c r="C152" s="176"/>
      <c r="D152" s="176"/>
      <c r="E152" s="176"/>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P152" s="157"/>
      <c r="AQ152" s="157"/>
      <c r="AR152" s="157"/>
      <c r="AS152" s="157"/>
      <c r="AT152" s="157"/>
      <c r="AU152" s="157"/>
      <c r="AV152" s="157"/>
      <c r="AW152" s="157"/>
      <c r="AX152" s="157"/>
      <c r="AY152" s="157"/>
      <c r="AZ152" s="157"/>
      <c r="BA152" s="157"/>
    </row>
    <row r="153" spans="1:53" s="178" customFormat="1" ht="15.75">
      <c r="A153" s="161"/>
      <c r="B153" s="175"/>
      <c r="C153" s="176"/>
      <c r="D153" s="176"/>
      <c r="E153" s="176"/>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P153" s="157"/>
      <c r="AQ153" s="157"/>
      <c r="AR153" s="157"/>
      <c r="AS153" s="157"/>
      <c r="AT153" s="157"/>
      <c r="AU153" s="157"/>
      <c r="AV153" s="157"/>
      <c r="AW153" s="157"/>
      <c r="AX153" s="157"/>
      <c r="AY153" s="157"/>
      <c r="AZ153" s="157"/>
      <c r="BA153" s="157"/>
    </row>
    <row r="154" spans="1:53" s="178" customFormat="1" ht="15.75">
      <c r="A154" s="161"/>
      <c r="B154" s="175"/>
      <c r="C154" s="176"/>
      <c r="D154" s="176"/>
      <c r="E154" s="176"/>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P154" s="157"/>
      <c r="AQ154" s="157"/>
      <c r="AR154" s="157"/>
      <c r="AS154" s="157"/>
      <c r="AT154" s="157"/>
      <c r="AU154" s="157"/>
      <c r="AV154" s="157"/>
      <c r="AW154" s="157"/>
      <c r="AX154" s="157"/>
      <c r="AY154" s="157"/>
      <c r="AZ154" s="157"/>
      <c r="BA154" s="157"/>
    </row>
    <row r="155" spans="1:53" s="178" customFormat="1" ht="15.75">
      <c r="A155" s="161"/>
      <c r="B155" s="175"/>
      <c r="C155" s="176"/>
      <c r="D155" s="176"/>
      <c r="E155" s="176"/>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P155" s="157"/>
      <c r="AQ155" s="157"/>
      <c r="AR155" s="157"/>
      <c r="AS155" s="157"/>
      <c r="AT155" s="157"/>
      <c r="AU155" s="157"/>
      <c r="AV155" s="157"/>
      <c r="AW155" s="157"/>
      <c r="AX155" s="157"/>
      <c r="AY155" s="157"/>
      <c r="AZ155" s="157"/>
      <c r="BA155" s="157"/>
    </row>
    <row r="156" spans="1:53" s="178" customFormat="1" ht="15.75">
      <c r="A156" s="161"/>
      <c r="B156" s="175"/>
      <c r="C156" s="176"/>
      <c r="D156" s="176"/>
      <c r="E156" s="176"/>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P156" s="157"/>
      <c r="AQ156" s="157"/>
      <c r="AR156" s="157"/>
      <c r="AS156" s="157"/>
      <c r="AT156" s="157"/>
      <c r="AU156" s="157"/>
      <c r="AV156" s="157"/>
      <c r="AW156" s="157"/>
      <c r="AX156" s="157"/>
      <c r="AY156" s="157"/>
      <c r="AZ156" s="157"/>
      <c r="BA156" s="157"/>
    </row>
    <row r="157" spans="1:53" s="178" customFormat="1" ht="15.75">
      <c r="A157" s="161"/>
      <c r="B157" s="175"/>
      <c r="C157" s="176"/>
      <c r="D157" s="176"/>
      <c r="E157" s="176"/>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P157" s="157"/>
      <c r="AQ157" s="157"/>
      <c r="AR157" s="157"/>
      <c r="AS157" s="157"/>
      <c r="AT157" s="157"/>
      <c r="AU157" s="157"/>
      <c r="AV157" s="157"/>
      <c r="AW157" s="157"/>
      <c r="AX157" s="157"/>
      <c r="AY157" s="157"/>
      <c r="AZ157" s="157"/>
      <c r="BA157" s="157"/>
    </row>
    <row r="158" spans="1:53" s="178" customFormat="1" ht="15.75">
      <c r="A158" s="161"/>
      <c r="B158" s="175"/>
      <c r="C158" s="176"/>
      <c r="D158" s="176"/>
      <c r="E158" s="176"/>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P158" s="157"/>
      <c r="AQ158" s="157"/>
      <c r="AR158" s="157"/>
      <c r="AS158" s="157"/>
      <c r="AT158" s="157"/>
      <c r="AU158" s="157"/>
      <c r="AV158" s="157"/>
      <c r="AW158" s="157"/>
      <c r="AX158" s="157"/>
      <c r="AY158" s="157"/>
      <c r="AZ158" s="157"/>
      <c r="BA158" s="157"/>
    </row>
    <row r="159" spans="1:53" s="178" customFormat="1" ht="15.75">
      <c r="A159" s="161"/>
      <c r="B159" s="175"/>
      <c r="C159" s="176"/>
      <c r="D159" s="176"/>
      <c r="E159" s="176"/>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P159" s="157"/>
      <c r="AQ159" s="157"/>
      <c r="AR159" s="157"/>
      <c r="AS159" s="157"/>
      <c r="AT159" s="157"/>
      <c r="AU159" s="157"/>
      <c r="AV159" s="157"/>
      <c r="AW159" s="157"/>
      <c r="AX159" s="157"/>
      <c r="AY159" s="157"/>
      <c r="AZ159" s="157"/>
      <c r="BA159" s="157"/>
    </row>
    <row r="160" spans="1:53" s="178" customFormat="1" ht="15.75">
      <c r="A160" s="161"/>
      <c r="B160" s="175"/>
      <c r="C160" s="176"/>
      <c r="D160" s="176"/>
      <c r="E160" s="176"/>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P160" s="157"/>
      <c r="AQ160" s="157"/>
      <c r="AR160" s="157"/>
      <c r="AS160" s="157"/>
      <c r="AT160" s="157"/>
      <c r="AU160" s="157"/>
      <c r="AV160" s="157"/>
      <c r="AW160" s="157"/>
      <c r="AX160" s="157"/>
      <c r="AY160" s="157"/>
      <c r="AZ160" s="157"/>
      <c r="BA160" s="157"/>
    </row>
    <row r="161" spans="1:53" s="178" customFormat="1" ht="15.75">
      <c r="A161" s="161"/>
      <c r="B161" s="175"/>
      <c r="C161" s="176"/>
      <c r="D161" s="176"/>
      <c r="E161" s="176"/>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P161" s="157"/>
      <c r="AQ161" s="157"/>
      <c r="AR161" s="157"/>
      <c r="AS161" s="157"/>
      <c r="AT161" s="157"/>
      <c r="AU161" s="157"/>
      <c r="AV161" s="157"/>
      <c r="AW161" s="157"/>
      <c r="AX161" s="157"/>
      <c r="AY161" s="157"/>
      <c r="AZ161" s="157"/>
      <c r="BA161" s="157"/>
    </row>
    <row r="162" spans="1:53" s="178" customFormat="1" ht="15.75">
      <c r="A162" s="161"/>
      <c r="B162" s="175"/>
      <c r="C162" s="176"/>
      <c r="D162" s="176"/>
      <c r="E162" s="176"/>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P162" s="157"/>
      <c r="AQ162" s="157"/>
      <c r="AR162" s="157"/>
      <c r="AS162" s="157"/>
      <c r="AT162" s="157"/>
      <c r="AU162" s="157"/>
      <c r="AV162" s="157"/>
      <c r="AW162" s="157"/>
      <c r="AX162" s="157"/>
      <c r="AY162" s="157"/>
      <c r="AZ162" s="157"/>
      <c r="BA162" s="157"/>
    </row>
    <row r="163" spans="1:53" s="178" customFormat="1" ht="15.75">
      <c r="A163" s="161"/>
      <c r="B163" s="175"/>
      <c r="C163" s="176"/>
      <c r="D163" s="176"/>
      <c r="E163" s="176"/>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P163" s="157"/>
      <c r="AQ163" s="157"/>
      <c r="AR163" s="157"/>
      <c r="AS163" s="157"/>
      <c r="AT163" s="157"/>
      <c r="AU163" s="157"/>
      <c r="AV163" s="157"/>
      <c r="AW163" s="157"/>
      <c r="AX163" s="157"/>
      <c r="AY163" s="157"/>
      <c r="AZ163" s="157"/>
      <c r="BA163" s="157"/>
    </row>
    <row r="164" spans="1:53" s="178" customFormat="1" ht="15.75">
      <c r="A164" s="161"/>
      <c r="B164" s="175"/>
      <c r="C164" s="176"/>
      <c r="D164" s="176"/>
      <c r="E164" s="176"/>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P164" s="157"/>
      <c r="AQ164" s="157"/>
      <c r="AR164" s="157"/>
      <c r="AS164" s="157"/>
      <c r="AT164" s="157"/>
      <c r="AU164" s="157"/>
      <c r="AV164" s="157"/>
      <c r="AW164" s="157"/>
      <c r="AX164" s="157"/>
      <c r="AY164" s="157"/>
      <c r="AZ164" s="157"/>
      <c r="BA164" s="157"/>
    </row>
    <row r="165" spans="1:53" s="178" customFormat="1" ht="15.75">
      <c r="A165" s="161"/>
      <c r="B165" s="175"/>
      <c r="C165" s="176"/>
      <c r="D165" s="176"/>
      <c r="E165" s="176"/>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P165" s="157"/>
      <c r="AQ165" s="157"/>
      <c r="AR165" s="157"/>
      <c r="AS165" s="157"/>
      <c r="AT165" s="157"/>
      <c r="AU165" s="157"/>
      <c r="AV165" s="157"/>
      <c r="AW165" s="157"/>
      <c r="AX165" s="157"/>
      <c r="AY165" s="157"/>
      <c r="AZ165" s="157"/>
      <c r="BA165" s="157"/>
    </row>
    <row r="166" spans="1:53" s="178" customFormat="1" ht="15.75">
      <c r="A166" s="161"/>
      <c r="B166" s="175"/>
      <c r="C166" s="176"/>
      <c r="D166" s="176"/>
      <c r="E166" s="176"/>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P166" s="157"/>
      <c r="AQ166" s="157"/>
      <c r="AR166" s="157"/>
      <c r="AS166" s="157"/>
      <c r="AT166" s="157"/>
      <c r="AU166" s="157"/>
      <c r="AV166" s="157"/>
      <c r="AW166" s="157"/>
      <c r="AX166" s="157"/>
      <c r="AY166" s="157"/>
      <c r="AZ166" s="157"/>
      <c r="BA166" s="157"/>
    </row>
    <row r="167" spans="1:53" s="178" customFormat="1" ht="15.75">
      <c r="A167" s="161"/>
      <c r="B167" s="175"/>
      <c r="C167" s="176"/>
      <c r="D167" s="176"/>
      <c r="E167" s="176"/>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P167" s="157"/>
      <c r="AQ167" s="157"/>
      <c r="AR167" s="157"/>
      <c r="AS167" s="157"/>
      <c r="AT167" s="157"/>
      <c r="AU167" s="157"/>
      <c r="AV167" s="157"/>
      <c r="AW167" s="157"/>
      <c r="AX167" s="157"/>
      <c r="AY167" s="157"/>
      <c r="AZ167" s="157"/>
      <c r="BA167" s="157"/>
    </row>
    <row r="168" spans="1:53" s="178" customFormat="1" ht="15.75">
      <c r="A168" s="161"/>
      <c r="B168" s="175"/>
      <c r="C168" s="176"/>
      <c r="D168" s="176"/>
      <c r="E168" s="176"/>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P168" s="157"/>
      <c r="AQ168" s="157"/>
      <c r="AR168" s="157"/>
      <c r="AS168" s="157"/>
      <c r="AT168" s="157"/>
      <c r="AU168" s="157"/>
      <c r="AV168" s="157"/>
      <c r="AW168" s="157"/>
      <c r="AX168" s="157"/>
      <c r="AY168" s="157"/>
      <c r="AZ168" s="157"/>
      <c r="BA168" s="157"/>
    </row>
    <row r="169" spans="1:53" s="178" customFormat="1" ht="15.75">
      <c r="A169" s="161"/>
      <c r="B169" s="175"/>
      <c r="C169" s="176"/>
      <c r="D169" s="176"/>
      <c r="E169" s="176"/>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P169" s="157"/>
      <c r="AQ169" s="157"/>
      <c r="AR169" s="157"/>
      <c r="AS169" s="157"/>
      <c r="AT169" s="157"/>
      <c r="AU169" s="157"/>
      <c r="AV169" s="157"/>
      <c r="AW169" s="157"/>
      <c r="AX169" s="157"/>
      <c r="AY169" s="157"/>
      <c r="AZ169" s="157"/>
      <c r="BA169" s="157"/>
    </row>
    <row r="170" spans="1:53" s="178" customFormat="1" ht="15.75">
      <c r="A170" s="161"/>
      <c r="B170" s="175"/>
      <c r="C170" s="176"/>
      <c r="D170" s="176"/>
      <c r="E170" s="176"/>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P170" s="157"/>
      <c r="AQ170" s="157"/>
      <c r="AR170" s="157"/>
      <c r="AS170" s="157"/>
      <c r="AT170" s="157"/>
      <c r="AU170" s="157"/>
      <c r="AV170" s="157"/>
      <c r="AW170" s="157"/>
      <c r="AX170" s="157"/>
      <c r="AY170" s="157"/>
      <c r="AZ170" s="157"/>
      <c r="BA170" s="157"/>
    </row>
    <row r="171" spans="1:53" s="178" customFormat="1" ht="15.75">
      <c r="A171" s="161"/>
      <c r="B171" s="175"/>
      <c r="C171" s="176"/>
      <c r="D171" s="176"/>
      <c r="E171" s="1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P171" s="157"/>
      <c r="AQ171" s="157"/>
      <c r="AR171" s="157"/>
      <c r="AS171" s="157"/>
      <c r="AT171" s="157"/>
      <c r="AU171" s="157"/>
      <c r="AV171" s="157"/>
      <c r="AW171" s="157"/>
      <c r="AX171" s="157"/>
      <c r="AY171" s="157"/>
      <c r="AZ171" s="157"/>
      <c r="BA171" s="157"/>
    </row>
    <row r="172" spans="1:53" s="178" customFormat="1" ht="15.75">
      <c r="A172" s="161"/>
      <c r="B172" s="175"/>
      <c r="C172" s="176"/>
      <c r="D172" s="176"/>
      <c r="E172" s="176"/>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P172" s="157"/>
      <c r="AQ172" s="157"/>
      <c r="AR172" s="157"/>
      <c r="AS172" s="157"/>
      <c r="AT172" s="157"/>
      <c r="AU172" s="157"/>
      <c r="AV172" s="157"/>
      <c r="AW172" s="157"/>
      <c r="AX172" s="157"/>
      <c r="AY172" s="157"/>
      <c r="AZ172" s="157"/>
      <c r="BA172" s="157"/>
    </row>
    <row r="173" spans="1:53" s="178" customFormat="1" ht="15.75">
      <c r="A173" s="161"/>
      <c r="B173" s="175"/>
      <c r="C173" s="176"/>
      <c r="D173" s="176"/>
      <c r="E173" s="176"/>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P173" s="157"/>
      <c r="AQ173" s="157"/>
      <c r="AR173" s="157"/>
      <c r="AS173" s="157"/>
      <c r="AT173" s="157"/>
      <c r="AU173" s="157"/>
      <c r="AV173" s="157"/>
      <c r="AW173" s="157"/>
      <c r="AX173" s="157"/>
      <c r="AY173" s="157"/>
      <c r="AZ173" s="157"/>
      <c r="BA173" s="157"/>
    </row>
    <row r="174" spans="1:53" s="178" customFormat="1" ht="15.75">
      <c r="A174" s="161"/>
      <c r="B174" s="175"/>
      <c r="C174" s="176"/>
      <c r="D174" s="176"/>
      <c r="E174" s="176"/>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P174" s="157"/>
      <c r="AQ174" s="157"/>
      <c r="AR174" s="157"/>
      <c r="AS174" s="157"/>
      <c r="AT174" s="157"/>
      <c r="AU174" s="157"/>
      <c r="AV174" s="157"/>
      <c r="AW174" s="157"/>
      <c r="AX174" s="157"/>
      <c r="AY174" s="157"/>
      <c r="AZ174" s="157"/>
      <c r="BA174" s="157"/>
    </row>
    <row r="175" spans="1:53" s="178" customFormat="1" ht="15.75">
      <c r="A175" s="161"/>
      <c r="B175" s="175"/>
      <c r="C175" s="176"/>
      <c r="D175" s="176"/>
      <c r="E175" s="176"/>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P175" s="157"/>
      <c r="AQ175" s="157"/>
      <c r="AR175" s="157"/>
      <c r="AS175" s="157"/>
      <c r="AT175" s="157"/>
      <c r="AU175" s="157"/>
      <c r="AV175" s="157"/>
      <c r="AW175" s="157"/>
      <c r="AX175" s="157"/>
      <c r="AY175" s="157"/>
      <c r="AZ175" s="157"/>
      <c r="BA175" s="157"/>
    </row>
    <row r="176" spans="1:53" s="178" customFormat="1" ht="15.75">
      <c r="A176" s="161"/>
      <c r="B176" s="175"/>
      <c r="C176" s="176"/>
      <c r="D176" s="176"/>
      <c r="E176" s="176"/>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P176" s="157"/>
      <c r="AQ176" s="157"/>
      <c r="AR176" s="157"/>
      <c r="AS176" s="157"/>
      <c r="AT176" s="157"/>
      <c r="AU176" s="157"/>
      <c r="AV176" s="157"/>
      <c r="AW176" s="157"/>
      <c r="AX176" s="157"/>
      <c r="AY176" s="157"/>
      <c r="AZ176" s="157"/>
      <c r="BA176" s="157"/>
    </row>
    <row r="177" spans="1:53" s="178" customFormat="1" ht="15.75">
      <c r="A177" s="161"/>
      <c r="B177" s="175"/>
      <c r="C177" s="176"/>
      <c r="D177" s="176"/>
      <c r="E177" s="1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P177" s="157"/>
      <c r="AQ177" s="157"/>
      <c r="AR177" s="157"/>
      <c r="AS177" s="157"/>
      <c r="AT177" s="157"/>
      <c r="AU177" s="157"/>
      <c r="AV177" s="157"/>
      <c r="AW177" s="157"/>
      <c r="AX177" s="157"/>
      <c r="AY177" s="157"/>
      <c r="AZ177" s="157"/>
      <c r="BA177" s="157"/>
    </row>
    <row r="178" spans="1:53" s="178" customFormat="1" ht="15.75">
      <c r="A178" s="161"/>
      <c r="B178" s="175"/>
      <c r="C178" s="176"/>
      <c r="D178" s="176"/>
      <c r="E178" s="176"/>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P178" s="157"/>
      <c r="AQ178" s="157"/>
      <c r="AR178" s="157"/>
      <c r="AS178" s="157"/>
      <c r="AT178" s="157"/>
      <c r="AU178" s="157"/>
      <c r="AV178" s="157"/>
      <c r="AW178" s="157"/>
      <c r="AX178" s="157"/>
      <c r="AY178" s="157"/>
      <c r="AZ178" s="157"/>
      <c r="BA178" s="157"/>
    </row>
    <row r="179" spans="1:53" s="178" customFormat="1" ht="15.75">
      <c r="A179" s="161"/>
      <c r="B179" s="175"/>
      <c r="C179" s="176"/>
      <c r="D179" s="176"/>
      <c r="E179" s="176"/>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P179" s="157"/>
      <c r="AQ179" s="157"/>
      <c r="AR179" s="157"/>
      <c r="AS179" s="157"/>
      <c r="AT179" s="157"/>
      <c r="AU179" s="157"/>
      <c r="AV179" s="157"/>
      <c r="AW179" s="157"/>
      <c r="AX179" s="157"/>
      <c r="AY179" s="157"/>
      <c r="AZ179" s="157"/>
      <c r="BA179" s="157"/>
    </row>
    <row r="180" spans="1:53" s="178" customFormat="1" ht="15.75">
      <c r="A180" s="161"/>
      <c r="B180" s="175"/>
      <c r="C180" s="176"/>
      <c r="D180" s="176"/>
      <c r="E180" s="176"/>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P180" s="157"/>
      <c r="AQ180" s="157"/>
      <c r="AR180" s="157"/>
      <c r="AS180" s="157"/>
      <c r="AT180" s="157"/>
      <c r="AU180" s="157"/>
      <c r="AV180" s="157"/>
      <c r="AW180" s="157"/>
      <c r="AX180" s="157"/>
      <c r="AY180" s="157"/>
      <c r="AZ180" s="157"/>
      <c r="BA180" s="157"/>
    </row>
    <row r="181" spans="1:53" s="178" customFormat="1" ht="15.75">
      <c r="A181" s="161"/>
      <c r="B181" s="175"/>
      <c r="C181" s="176"/>
      <c r="D181" s="176"/>
      <c r="E181" s="176"/>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P181" s="157"/>
      <c r="AQ181" s="157"/>
      <c r="AR181" s="157"/>
      <c r="AS181" s="157"/>
      <c r="AT181" s="157"/>
      <c r="AU181" s="157"/>
      <c r="AV181" s="157"/>
      <c r="AW181" s="157"/>
      <c r="AX181" s="157"/>
      <c r="AY181" s="157"/>
      <c r="AZ181" s="157"/>
      <c r="BA181" s="157"/>
    </row>
    <row r="182" spans="1:53" s="178" customFormat="1" ht="15.75">
      <c r="A182" s="161"/>
      <c r="B182" s="175"/>
      <c r="C182" s="176"/>
      <c r="D182" s="176"/>
      <c r="E182" s="176"/>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P182" s="157"/>
      <c r="AQ182" s="157"/>
      <c r="AR182" s="157"/>
      <c r="AS182" s="157"/>
      <c r="AT182" s="157"/>
      <c r="AU182" s="157"/>
      <c r="AV182" s="157"/>
      <c r="AW182" s="157"/>
      <c r="AX182" s="157"/>
      <c r="AY182" s="157"/>
      <c r="AZ182" s="157"/>
      <c r="BA182" s="157"/>
    </row>
    <row r="183" spans="1:53" s="178" customFormat="1" ht="15.75">
      <c r="A183" s="161"/>
      <c r="B183" s="175"/>
      <c r="C183" s="176"/>
      <c r="D183" s="176"/>
      <c r="E183" s="176"/>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P183" s="157"/>
      <c r="AQ183" s="157"/>
      <c r="AR183" s="157"/>
      <c r="AS183" s="157"/>
      <c r="AT183" s="157"/>
      <c r="AU183" s="157"/>
      <c r="AV183" s="157"/>
      <c r="AW183" s="157"/>
      <c r="AX183" s="157"/>
      <c r="AY183" s="157"/>
      <c r="AZ183" s="157"/>
      <c r="BA183" s="157"/>
    </row>
    <row r="184" spans="1:53" s="178" customFormat="1" ht="15.75">
      <c r="A184" s="161"/>
      <c r="B184" s="175"/>
      <c r="C184" s="176"/>
      <c r="D184" s="176"/>
      <c r="E184" s="176"/>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P184" s="157"/>
      <c r="AQ184" s="157"/>
      <c r="AR184" s="157"/>
      <c r="AS184" s="157"/>
      <c r="AT184" s="157"/>
      <c r="AU184" s="157"/>
      <c r="AV184" s="157"/>
      <c r="AW184" s="157"/>
      <c r="AX184" s="157"/>
      <c r="AY184" s="157"/>
      <c r="AZ184" s="157"/>
      <c r="BA184" s="157"/>
    </row>
    <row r="185" spans="1:53" s="178" customFormat="1" ht="15.75">
      <c r="A185" s="161"/>
      <c r="B185" s="175"/>
      <c r="C185" s="176"/>
      <c r="D185" s="176"/>
      <c r="E185" s="176"/>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c r="AN185" s="177"/>
      <c r="AP185" s="157"/>
      <c r="AQ185" s="157"/>
      <c r="AR185" s="157"/>
      <c r="AS185" s="157"/>
      <c r="AT185" s="157"/>
      <c r="AU185" s="157"/>
      <c r="AV185" s="157"/>
      <c r="AW185" s="157"/>
      <c r="AX185" s="157"/>
      <c r="AY185" s="157"/>
      <c r="AZ185" s="157"/>
      <c r="BA185" s="157"/>
    </row>
    <row r="186" spans="1:53" s="178" customFormat="1" ht="15.75">
      <c r="A186" s="161"/>
      <c r="B186" s="175"/>
      <c r="C186" s="176"/>
      <c r="D186" s="176"/>
      <c r="E186" s="176"/>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c r="AN186" s="177"/>
      <c r="AP186" s="157"/>
      <c r="AQ186" s="157"/>
      <c r="AR186" s="157"/>
      <c r="AS186" s="157"/>
      <c r="AT186" s="157"/>
      <c r="AU186" s="157"/>
      <c r="AV186" s="157"/>
      <c r="AW186" s="157"/>
      <c r="AX186" s="157"/>
      <c r="AY186" s="157"/>
      <c r="AZ186" s="157"/>
      <c r="BA186" s="157"/>
    </row>
    <row r="187" spans="1:53" s="178" customFormat="1" ht="15.75">
      <c r="A187" s="161"/>
      <c r="B187" s="175"/>
      <c r="C187" s="176"/>
      <c r="D187" s="176"/>
      <c r="E187" s="176"/>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P187" s="157"/>
      <c r="AQ187" s="157"/>
      <c r="AR187" s="157"/>
      <c r="AS187" s="157"/>
      <c r="AT187" s="157"/>
      <c r="AU187" s="157"/>
      <c r="AV187" s="157"/>
      <c r="AW187" s="157"/>
      <c r="AX187" s="157"/>
      <c r="AY187" s="157"/>
      <c r="AZ187" s="157"/>
      <c r="BA187" s="157"/>
    </row>
    <row r="188" spans="1:53" s="178" customFormat="1" ht="15.75">
      <c r="A188" s="161"/>
      <c r="B188" s="175"/>
      <c r="C188" s="176"/>
      <c r="D188" s="176"/>
      <c r="E188" s="176"/>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P188" s="157"/>
      <c r="AQ188" s="157"/>
      <c r="AR188" s="157"/>
      <c r="AS188" s="157"/>
      <c r="AT188" s="157"/>
      <c r="AU188" s="157"/>
      <c r="AV188" s="157"/>
      <c r="AW188" s="157"/>
      <c r="AX188" s="157"/>
      <c r="AY188" s="157"/>
      <c r="AZ188" s="157"/>
      <c r="BA188" s="157"/>
    </row>
    <row r="189" spans="1:53" s="178" customFormat="1" ht="15.75">
      <c r="A189" s="161"/>
      <c r="B189" s="175"/>
      <c r="C189" s="176"/>
      <c r="D189" s="176"/>
      <c r="E189" s="176"/>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P189" s="157"/>
      <c r="AQ189" s="157"/>
      <c r="AR189" s="157"/>
      <c r="AS189" s="157"/>
      <c r="AT189" s="157"/>
      <c r="AU189" s="157"/>
      <c r="AV189" s="157"/>
      <c r="AW189" s="157"/>
      <c r="AX189" s="157"/>
      <c r="AY189" s="157"/>
      <c r="AZ189" s="157"/>
      <c r="BA189" s="157"/>
    </row>
    <row r="190" spans="1:53" s="178" customFormat="1" ht="15.75">
      <c r="A190" s="161"/>
      <c r="B190" s="175"/>
      <c r="C190" s="176"/>
      <c r="D190" s="176"/>
      <c r="E190" s="176"/>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P190" s="157"/>
      <c r="AQ190" s="157"/>
      <c r="AR190" s="157"/>
      <c r="AS190" s="157"/>
      <c r="AT190" s="157"/>
      <c r="AU190" s="157"/>
      <c r="AV190" s="157"/>
      <c r="AW190" s="157"/>
      <c r="AX190" s="157"/>
      <c r="AY190" s="157"/>
      <c r="AZ190" s="157"/>
      <c r="BA190" s="157"/>
    </row>
    <row r="191" spans="1:53" s="178" customFormat="1" ht="15.75">
      <c r="A191" s="161"/>
      <c r="B191" s="175"/>
      <c r="C191" s="176"/>
      <c r="D191" s="176"/>
      <c r="E191" s="176"/>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P191" s="157"/>
      <c r="AQ191" s="157"/>
      <c r="AR191" s="157"/>
      <c r="AS191" s="157"/>
      <c r="AT191" s="157"/>
      <c r="AU191" s="157"/>
      <c r="AV191" s="157"/>
      <c r="AW191" s="157"/>
      <c r="AX191" s="157"/>
      <c r="AY191" s="157"/>
      <c r="AZ191" s="157"/>
      <c r="BA191" s="157"/>
    </row>
    <row r="192" spans="1:53" s="178" customFormat="1" ht="15.75">
      <c r="A192" s="161"/>
      <c r="B192" s="175"/>
      <c r="C192" s="176"/>
      <c r="D192" s="176"/>
      <c r="E192" s="176"/>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P192" s="157"/>
      <c r="AQ192" s="157"/>
      <c r="AR192" s="157"/>
      <c r="AS192" s="157"/>
      <c r="AT192" s="157"/>
      <c r="AU192" s="157"/>
      <c r="AV192" s="157"/>
      <c r="AW192" s="157"/>
      <c r="AX192" s="157"/>
      <c r="AY192" s="157"/>
      <c r="AZ192" s="157"/>
      <c r="BA192" s="157"/>
    </row>
    <row r="193" spans="1:53" s="178" customFormat="1" ht="15.75">
      <c r="A193" s="161"/>
      <c r="B193" s="175"/>
      <c r="C193" s="176"/>
      <c r="D193" s="176"/>
      <c r="E193" s="176"/>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7"/>
      <c r="AL193" s="177"/>
      <c r="AM193" s="177"/>
      <c r="AN193" s="177"/>
      <c r="AP193" s="157"/>
      <c r="AQ193" s="157"/>
      <c r="AR193" s="157"/>
      <c r="AS193" s="157"/>
      <c r="AT193" s="157"/>
      <c r="AU193" s="157"/>
      <c r="AV193" s="157"/>
      <c r="AW193" s="157"/>
      <c r="AX193" s="157"/>
      <c r="AY193" s="157"/>
      <c r="AZ193" s="157"/>
      <c r="BA193" s="157"/>
    </row>
    <row r="194" spans="1:53" s="178" customFormat="1" ht="15.75">
      <c r="A194" s="161"/>
      <c r="B194" s="175"/>
      <c r="C194" s="176"/>
      <c r="D194" s="176"/>
      <c r="E194" s="176"/>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P194" s="157"/>
      <c r="AQ194" s="157"/>
      <c r="AR194" s="157"/>
      <c r="AS194" s="157"/>
      <c r="AT194" s="157"/>
      <c r="AU194" s="157"/>
      <c r="AV194" s="157"/>
      <c r="AW194" s="157"/>
      <c r="AX194" s="157"/>
      <c r="AY194" s="157"/>
      <c r="AZ194" s="157"/>
      <c r="BA194" s="157"/>
    </row>
    <row r="195" spans="1:53" s="178" customFormat="1" ht="15.75">
      <c r="A195" s="161"/>
      <c r="B195" s="175"/>
      <c r="C195" s="176"/>
      <c r="D195" s="176"/>
      <c r="E195" s="176"/>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P195" s="157"/>
      <c r="AQ195" s="157"/>
      <c r="AR195" s="157"/>
      <c r="AS195" s="157"/>
      <c r="AT195" s="157"/>
      <c r="AU195" s="157"/>
      <c r="AV195" s="157"/>
      <c r="AW195" s="157"/>
      <c r="AX195" s="157"/>
      <c r="AY195" s="157"/>
      <c r="AZ195" s="157"/>
      <c r="BA195" s="157"/>
    </row>
    <row r="196" spans="1:53" s="178" customFormat="1" ht="15.75">
      <c r="A196" s="161"/>
      <c r="B196" s="175"/>
      <c r="C196" s="176"/>
      <c r="D196" s="176"/>
      <c r="E196" s="176"/>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P196" s="157"/>
      <c r="AQ196" s="157"/>
      <c r="AR196" s="157"/>
      <c r="AS196" s="157"/>
      <c r="AT196" s="157"/>
      <c r="AU196" s="157"/>
      <c r="AV196" s="157"/>
      <c r="AW196" s="157"/>
      <c r="AX196" s="157"/>
      <c r="AY196" s="157"/>
      <c r="AZ196" s="157"/>
      <c r="BA196" s="157"/>
    </row>
    <row r="197" spans="1:53" s="178" customFormat="1" ht="15.75">
      <c r="A197" s="161"/>
      <c r="B197" s="175"/>
      <c r="C197" s="176"/>
      <c r="D197" s="176"/>
      <c r="E197" s="176"/>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P197" s="157"/>
      <c r="AQ197" s="157"/>
      <c r="AR197" s="157"/>
      <c r="AS197" s="157"/>
      <c r="AT197" s="157"/>
      <c r="AU197" s="157"/>
      <c r="AV197" s="157"/>
      <c r="AW197" s="157"/>
      <c r="AX197" s="157"/>
      <c r="AY197" s="157"/>
      <c r="AZ197" s="157"/>
      <c r="BA197" s="157"/>
    </row>
    <row r="198" spans="1:53" s="178" customFormat="1" ht="15.75">
      <c r="A198" s="161"/>
      <c r="B198" s="175"/>
      <c r="C198" s="176"/>
      <c r="D198" s="176"/>
      <c r="E198" s="176"/>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P198" s="157"/>
      <c r="AQ198" s="157"/>
      <c r="AR198" s="157"/>
      <c r="AS198" s="157"/>
      <c r="AT198" s="157"/>
      <c r="AU198" s="157"/>
      <c r="AV198" s="157"/>
      <c r="AW198" s="157"/>
      <c r="AX198" s="157"/>
      <c r="AY198" s="157"/>
      <c r="AZ198" s="157"/>
      <c r="BA198" s="157"/>
    </row>
    <row r="199" spans="1:53" s="178" customFormat="1" ht="15.75">
      <c r="A199" s="161"/>
      <c r="B199" s="175"/>
      <c r="C199" s="176"/>
      <c r="D199" s="176"/>
      <c r="E199" s="176"/>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P199" s="157"/>
      <c r="AQ199" s="157"/>
      <c r="AR199" s="157"/>
      <c r="AS199" s="157"/>
      <c r="AT199" s="157"/>
      <c r="AU199" s="157"/>
      <c r="AV199" s="157"/>
      <c r="AW199" s="157"/>
      <c r="AX199" s="157"/>
      <c r="AY199" s="157"/>
      <c r="AZ199" s="157"/>
      <c r="BA199" s="157"/>
    </row>
    <row r="200" spans="1:53" s="178" customFormat="1" ht="15.75">
      <c r="A200" s="161"/>
      <c r="B200" s="175"/>
      <c r="C200" s="176"/>
      <c r="D200" s="176"/>
      <c r="E200" s="176"/>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P200" s="157"/>
      <c r="AQ200" s="157"/>
      <c r="AR200" s="157"/>
      <c r="AS200" s="157"/>
      <c r="AT200" s="157"/>
      <c r="AU200" s="157"/>
      <c r="AV200" s="157"/>
      <c r="AW200" s="157"/>
      <c r="AX200" s="157"/>
      <c r="AY200" s="157"/>
      <c r="AZ200" s="157"/>
      <c r="BA200" s="157"/>
    </row>
    <row r="201" spans="1:53" s="178" customFormat="1" ht="15.75">
      <c r="A201" s="161"/>
      <c r="B201" s="175"/>
      <c r="C201" s="176"/>
      <c r="D201" s="176"/>
      <c r="E201" s="176"/>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7"/>
      <c r="AL201" s="177"/>
      <c r="AM201" s="177"/>
      <c r="AN201" s="177"/>
      <c r="AP201" s="157"/>
      <c r="AQ201" s="157"/>
      <c r="AR201" s="157"/>
      <c r="AS201" s="157"/>
      <c r="AT201" s="157"/>
      <c r="AU201" s="157"/>
      <c r="AV201" s="157"/>
      <c r="AW201" s="157"/>
      <c r="AX201" s="157"/>
      <c r="AY201" s="157"/>
      <c r="AZ201" s="157"/>
      <c r="BA201" s="157"/>
    </row>
    <row r="202" spans="1:53" s="178" customFormat="1" ht="15.75">
      <c r="A202" s="161"/>
      <c r="B202" s="175"/>
      <c r="C202" s="176"/>
      <c r="D202" s="176"/>
      <c r="E202" s="176"/>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P202" s="157"/>
      <c r="AQ202" s="157"/>
      <c r="AR202" s="157"/>
      <c r="AS202" s="157"/>
      <c r="AT202" s="157"/>
      <c r="AU202" s="157"/>
      <c r="AV202" s="157"/>
      <c r="AW202" s="157"/>
      <c r="AX202" s="157"/>
      <c r="AY202" s="157"/>
      <c r="AZ202" s="157"/>
      <c r="BA202" s="157"/>
    </row>
    <row r="203" spans="1:53" s="178" customFormat="1" ht="15.75">
      <c r="A203" s="161"/>
      <c r="B203" s="175"/>
      <c r="C203" s="176"/>
      <c r="D203" s="176"/>
      <c r="E203" s="176"/>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P203" s="157"/>
      <c r="AQ203" s="157"/>
      <c r="AR203" s="157"/>
      <c r="AS203" s="157"/>
      <c r="AT203" s="157"/>
      <c r="AU203" s="157"/>
      <c r="AV203" s="157"/>
      <c r="AW203" s="157"/>
      <c r="AX203" s="157"/>
      <c r="AY203" s="157"/>
      <c r="AZ203" s="157"/>
      <c r="BA203" s="157"/>
    </row>
    <row r="204" spans="1:53" s="178" customFormat="1" ht="15.75">
      <c r="A204" s="161"/>
      <c r="B204" s="175"/>
      <c r="C204" s="176"/>
      <c r="D204" s="176"/>
      <c r="E204" s="176"/>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P204" s="157"/>
      <c r="AQ204" s="157"/>
      <c r="AR204" s="157"/>
      <c r="AS204" s="157"/>
      <c r="AT204" s="157"/>
      <c r="AU204" s="157"/>
      <c r="AV204" s="157"/>
      <c r="AW204" s="157"/>
      <c r="AX204" s="157"/>
      <c r="AY204" s="157"/>
      <c r="AZ204" s="157"/>
      <c r="BA204" s="157"/>
    </row>
    <row r="205" spans="1:53" s="178" customFormat="1" ht="15.75">
      <c r="A205" s="161"/>
      <c r="B205" s="175"/>
      <c r="C205" s="176"/>
      <c r="D205" s="176"/>
      <c r="E205" s="176"/>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P205" s="157"/>
      <c r="AQ205" s="157"/>
      <c r="AR205" s="157"/>
      <c r="AS205" s="157"/>
      <c r="AT205" s="157"/>
      <c r="AU205" s="157"/>
      <c r="AV205" s="157"/>
      <c r="AW205" s="157"/>
      <c r="AX205" s="157"/>
      <c r="AY205" s="157"/>
      <c r="AZ205" s="157"/>
      <c r="BA205" s="157"/>
    </row>
    <row r="206" spans="1:53" s="178" customFormat="1" ht="15.75">
      <c r="A206" s="161"/>
      <c r="B206" s="175"/>
      <c r="C206" s="176"/>
      <c r="D206" s="176"/>
      <c r="E206" s="176"/>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7"/>
      <c r="AK206" s="177"/>
      <c r="AL206" s="177"/>
      <c r="AM206" s="177"/>
      <c r="AN206" s="177"/>
      <c r="AP206" s="157"/>
      <c r="AQ206" s="157"/>
      <c r="AR206" s="157"/>
      <c r="AS206" s="157"/>
      <c r="AT206" s="157"/>
      <c r="AU206" s="157"/>
      <c r="AV206" s="157"/>
      <c r="AW206" s="157"/>
      <c r="AX206" s="157"/>
      <c r="AY206" s="157"/>
      <c r="AZ206" s="157"/>
      <c r="BA206" s="157"/>
    </row>
    <row r="207" spans="1:53" s="178" customFormat="1" ht="15.75">
      <c r="A207" s="161"/>
      <c r="B207" s="175"/>
      <c r="C207" s="176"/>
      <c r="D207" s="176"/>
      <c r="E207" s="176"/>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c r="AJ207" s="177"/>
      <c r="AK207" s="177"/>
      <c r="AL207" s="177"/>
      <c r="AM207" s="177"/>
      <c r="AN207" s="177"/>
      <c r="AP207" s="157"/>
      <c r="AQ207" s="157"/>
      <c r="AR207" s="157"/>
      <c r="AS207" s="157"/>
      <c r="AT207" s="157"/>
      <c r="AU207" s="157"/>
      <c r="AV207" s="157"/>
      <c r="AW207" s="157"/>
      <c r="AX207" s="157"/>
      <c r="AY207" s="157"/>
      <c r="AZ207" s="157"/>
      <c r="BA207" s="157"/>
    </row>
    <row r="208" spans="1:53" s="178" customFormat="1" ht="15.75">
      <c r="A208" s="161"/>
      <c r="B208" s="175"/>
      <c r="C208" s="176"/>
      <c r="D208" s="176"/>
      <c r="E208" s="176"/>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P208" s="157"/>
      <c r="AQ208" s="157"/>
      <c r="AR208" s="157"/>
      <c r="AS208" s="157"/>
      <c r="AT208" s="157"/>
      <c r="AU208" s="157"/>
      <c r="AV208" s="157"/>
      <c r="AW208" s="157"/>
      <c r="AX208" s="157"/>
      <c r="AY208" s="157"/>
      <c r="AZ208" s="157"/>
      <c r="BA208" s="157"/>
    </row>
    <row r="209" spans="1:53" s="178" customFormat="1" ht="15.75">
      <c r="A209" s="161"/>
      <c r="B209" s="175"/>
      <c r="C209" s="176"/>
      <c r="D209" s="176"/>
      <c r="E209" s="176"/>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c r="AJ209" s="177"/>
      <c r="AK209" s="177"/>
      <c r="AL209" s="177"/>
      <c r="AM209" s="177"/>
      <c r="AN209" s="177"/>
      <c r="AP209" s="157"/>
      <c r="AQ209" s="157"/>
      <c r="AR209" s="157"/>
      <c r="AS209" s="157"/>
      <c r="AT209" s="157"/>
      <c r="AU209" s="157"/>
      <c r="AV209" s="157"/>
      <c r="AW209" s="157"/>
      <c r="AX209" s="157"/>
      <c r="AY209" s="157"/>
      <c r="AZ209" s="157"/>
      <c r="BA209" s="157"/>
    </row>
    <row r="210" spans="1:53" s="178" customFormat="1" ht="15.75">
      <c r="A210" s="161"/>
      <c r="B210" s="175"/>
      <c r="C210" s="176"/>
      <c r="D210" s="176"/>
      <c r="E210" s="176"/>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7"/>
      <c r="AL210" s="177"/>
      <c r="AM210" s="177"/>
      <c r="AN210" s="177"/>
      <c r="AP210" s="157"/>
      <c r="AQ210" s="157"/>
      <c r="AR210" s="157"/>
      <c r="AS210" s="157"/>
      <c r="AT210" s="157"/>
      <c r="AU210" s="157"/>
      <c r="AV210" s="157"/>
      <c r="AW210" s="157"/>
      <c r="AX210" s="157"/>
      <c r="AY210" s="157"/>
      <c r="AZ210" s="157"/>
      <c r="BA210" s="157"/>
    </row>
    <row r="211" spans="1:53" s="178" customFormat="1" ht="15.75">
      <c r="A211" s="161"/>
      <c r="B211" s="175"/>
      <c r="C211" s="176"/>
      <c r="D211" s="176"/>
      <c r="E211" s="176"/>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P211" s="157"/>
      <c r="AQ211" s="157"/>
      <c r="AR211" s="157"/>
      <c r="AS211" s="157"/>
      <c r="AT211" s="157"/>
      <c r="AU211" s="157"/>
      <c r="AV211" s="157"/>
      <c r="AW211" s="157"/>
      <c r="AX211" s="157"/>
      <c r="AY211" s="157"/>
      <c r="AZ211" s="157"/>
      <c r="BA211" s="157"/>
    </row>
    <row r="212" spans="1:53" s="178" customFormat="1" ht="15.75">
      <c r="A212" s="161"/>
      <c r="B212" s="175"/>
      <c r="C212" s="176"/>
      <c r="D212" s="176"/>
      <c r="E212" s="176"/>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7"/>
      <c r="AK212" s="177"/>
      <c r="AL212" s="177"/>
      <c r="AM212" s="177"/>
      <c r="AN212" s="177"/>
      <c r="AP212" s="157"/>
      <c r="AQ212" s="157"/>
      <c r="AR212" s="157"/>
      <c r="AS212" s="157"/>
      <c r="AT212" s="157"/>
      <c r="AU212" s="157"/>
      <c r="AV212" s="157"/>
      <c r="AW212" s="157"/>
      <c r="AX212" s="157"/>
      <c r="AY212" s="157"/>
      <c r="AZ212" s="157"/>
      <c r="BA212" s="157"/>
    </row>
    <row r="213" spans="1:53" s="178" customFormat="1" ht="15.75">
      <c r="A213" s="161"/>
      <c r="B213" s="175"/>
      <c r="C213" s="176"/>
      <c r="D213" s="176"/>
      <c r="E213" s="176"/>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c r="AJ213" s="177"/>
      <c r="AK213" s="177"/>
      <c r="AL213" s="177"/>
      <c r="AM213" s="177"/>
      <c r="AN213" s="177"/>
      <c r="AP213" s="157"/>
      <c r="AQ213" s="157"/>
      <c r="AR213" s="157"/>
      <c r="AS213" s="157"/>
      <c r="AT213" s="157"/>
      <c r="AU213" s="157"/>
      <c r="AV213" s="157"/>
      <c r="AW213" s="157"/>
      <c r="AX213" s="157"/>
      <c r="AY213" s="157"/>
      <c r="AZ213" s="157"/>
      <c r="BA213" s="157"/>
    </row>
    <row r="214" spans="1:53" s="178" customFormat="1" ht="15.75">
      <c r="A214" s="161"/>
      <c r="B214" s="175"/>
      <c r="C214" s="176"/>
      <c r="D214" s="176"/>
      <c r="E214" s="176"/>
      <c r="F214" s="177"/>
      <c r="G214" s="177"/>
      <c r="H214" s="177"/>
      <c r="I214" s="177"/>
      <c r="J214" s="177"/>
      <c r="K214" s="177"/>
      <c r="L214" s="177"/>
      <c r="M214" s="177"/>
      <c r="N214" s="177"/>
      <c r="O214" s="177"/>
      <c r="P214" s="177"/>
      <c r="Q214" s="177"/>
      <c r="R214" s="177"/>
      <c r="S214" s="177"/>
      <c r="T214" s="177"/>
      <c r="U214" s="177"/>
      <c r="V214" s="177"/>
      <c r="W214" s="177"/>
      <c r="X214" s="177"/>
      <c r="Y214" s="177"/>
      <c r="Z214" s="177"/>
      <c r="AA214" s="177"/>
      <c r="AB214" s="177"/>
      <c r="AC214" s="177"/>
      <c r="AD214" s="177"/>
      <c r="AE214" s="177"/>
      <c r="AF214" s="177"/>
      <c r="AG214" s="177"/>
      <c r="AH214" s="177"/>
      <c r="AI214" s="177"/>
      <c r="AJ214" s="177"/>
      <c r="AK214" s="177"/>
      <c r="AL214" s="177"/>
      <c r="AM214" s="177"/>
      <c r="AN214" s="177"/>
      <c r="AP214" s="157"/>
      <c r="AQ214" s="157"/>
      <c r="AR214" s="157"/>
      <c r="AS214" s="157"/>
      <c r="AT214" s="157"/>
      <c r="AU214" s="157"/>
      <c r="AV214" s="157"/>
      <c r="AW214" s="157"/>
      <c r="AX214" s="157"/>
      <c r="AY214" s="157"/>
      <c r="AZ214" s="157"/>
      <c r="BA214" s="157"/>
    </row>
    <row r="215" spans="1:53" s="178" customFormat="1" ht="15.75">
      <c r="A215" s="161"/>
      <c r="B215" s="175"/>
      <c r="C215" s="176"/>
      <c r="D215" s="176"/>
      <c r="E215" s="176"/>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7"/>
      <c r="AL215" s="177"/>
      <c r="AM215" s="177"/>
      <c r="AN215" s="177"/>
      <c r="AP215" s="157"/>
      <c r="AQ215" s="157"/>
      <c r="AR215" s="157"/>
      <c r="AS215" s="157"/>
      <c r="AT215" s="157"/>
      <c r="AU215" s="157"/>
      <c r="AV215" s="157"/>
      <c r="AW215" s="157"/>
      <c r="AX215" s="157"/>
      <c r="AY215" s="157"/>
      <c r="AZ215" s="157"/>
      <c r="BA215" s="157"/>
    </row>
    <row r="216" spans="1:53" s="178" customFormat="1" ht="15.75">
      <c r="A216" s="161"/>
      <c r="B216" s="175"/>
      <c r="C216" s="176"/>
      <c r="D216" s="176"/>
      <c r="E216" s="176"/>
      <c r="F216" s="177"/>
      <c r="G216" s="177"/>
      <c r="H216" s="177"/>
      <c r="I216" s="177"/>
      <c r="J216" s="177"/>
      <c r="K216" s="177"/>
      <c r="L216" s="177"/>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7"/>
      <c r="AK216" s="177"/>
      <c r="AL216" s="177"/>
      <c r="AM216" s="177"/>
      <c r="AN216" s="177"/>
      <c r="AP216" s="157"/>
      <c r="AQ216" s="157"/>
      <c r="AR216" s="157"/>
      <c r="AS216" s="157"/>
      <c r="AT216" s="157"/>
      <c r="AU216" s="157"/>
      <c r="AV216" s="157"/>
      <c r="AW216" s="157"/>
      <c r="AX216" s="157"/>
      <c r="AY216" s="157"/>
      <c r="AZ216" s="157"/>
      <c r="BA216" s="157"/>
    </row>
    <row r="217" spans="1:53" s="178" customFormat="1" ht="15.75">
      <c r="A217" s="161"/>
      <c r="B217" s="175"/>
      <c r="C217" s="176"/>
      <c r="D217" s="176"/>
      <c r="E217" s="176"/>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c r="AN217" s="177"/>
      <c r="AP217" s="157"/>
      <c r="AQ217" s="157"/>
      <c r="AR217" s="157"/>
      <c r="AS217" s="157"/>
      <c r="AT217" s="157"/>
      <c r="AU217" s="157"/>
      <c r="AV217" s="157"/>
      <c r="AW217" s="157"/>
      <c r="AX217" s="157"/>
      <c r="AY217" s="157"/>
      <c r="AZ217" s="157"/>
      <c r="BA217" s="157"/>
    </row>
    <row r="218" spans="1:53" s="178" customFormat="1" ht="15.75">
      <c r="A218" s="161"/>
      <c r="B218" s="175"/>
      <c r="C218" s="176"/>
      <c r="D218" s="176"/>
      <c r="E218" s="176"/>
      <c r="F218" s="177"/>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c r="AE218" s="177"/>
      <c r="AF218" s="177"/>
      <c r="AG218" s="177"/>
      <c r="AH218" s="177"/>
      <c r="AI218" s="177"/>
      <c r="AJ218" s="177"/>
      <c r="AK218" s="177"/>
      <c r="AL218" s="177"/>
      <c r="AM218" s="177"/>
      <c r="AN218" s="177"/>
      <c r="AP218" s="157"/>
      <c r="AQ218" s="157"/>
      <c r="AR218" s="157"/>
      <c r="AS218" s="157"/>
      <c r="AT218" s="157"/>
      <c r="AU218" s="157"/>
      <c r="AV218" s="157"/>
      <c r="AW218" s="157"/>
      <c r="AX218" s="157"/>
      <c r="AY218" s="157"/>
      <c r="AZ218" s="157"/>
      <c r="BA218" s="157"/>
    </row>
    <row r="219" spans="1:53" s="178" customFormat="1" ht="15.75">
      <c r="A219" s="161"/>
      <c r="B219" s="175"/>
      <c r="C219" s="176"/>
      <c r="D219" s="176"/>
      <c r="E219" s="176"/>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c r="AJ219" s="177"/>
      <c r="AK219" s="177"/>
      <c r="AL219" s="177"/>
      <c r="AM219" s="177"/>
      <c r="AN219" s="177"/>
      <c r="AP219" s="157"/>
      <c r="AQ219" s="157"/>
      <c r="AR219" s="157"/>
      <c r="AS219" s="157"/>
      <c r="AT219" s="157"/>
      <c r="AU219" s="157"/>
      <c r="AV219" s="157"/>
      <c r="AW219" s="157"/>
      <c r="AX219" s="157"/>
      <c r="AY219" s="157"/>
      <c r="AZ219" s="157"/>
      <c r="BA219" s="157"/>
    </row>
    <row r="220" spans="1:53" s="178" customFormat="1" ht="15.75">
      <c r="A220" s="161"/>
      <c r="B220" s="175"/>
      <c r="C220" s="176"/>
      <c r="D220" s="176"/>
      <c r="E220" s="176"/>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P220" s="157"/>
      <c r="AQ220" s="157"/>
      <c r="AR220" s="157"/>
      <c r="AS220" s="157"/>
      <c r="AT220" s="157"/>
      <c r="AU220" s="157"/>
      <c r="AV220" s="157"/>
      <c r="AW220" s="157"/>
      <c r="AX220" s="157"/>
      <c r="AY220" s="157"/>
      <c r="AZ220" s="157"/>
      <c r="BA220" s="157"/>
    </row>
    <row r="221" spans="1:53" s="178" customFormat="1" ht="15.75">
      <c r="A221" s="161"/>
      <c r="B221" s="175"/>
      <c r="C221" s="176"/>
      <c r="D221" s="176"/>
      <c r="E221" s="176"/>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7"/>
      <c r="AL221" s="177"/>
      <c r="AM221" s="177"/>
      <c r="AN221" s="177"/>
      <c r="AP221" s="157"/>
      <c r="AQ221" s="157"/>
      <c r="AR221" s="157"/>
      <c r="AS221" s="157"/>
      <c r="AT221" s="157"/>
      <c r="AU221" s="157"/>
      <c r="AV221" s="157"/>
      <c r="AW221" s="157"/>
      <c r="AX221" s="157"/>
      <c r="AY221" s="157"/>
      <c r="AZ221" s="157"/>
      <c r="BA221" s="157"/>
    </row>
    <row r="222" spans="1:53" s="178" customFormat="1" ht="15.75">
      <c r="A222" s="161"/>
      <c r="B222" s="175"/>
      <c r="C222" s="176"/>
      <c r="D222" s="176"/>
      <c r="E222" s="176"/>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7"/>
      <c r="AK222" s="177"/>
      <c r="AL222" s="177"/>
      <c r="AM222" s="177"/>
      <c r="AN222" s="177"/>
      <c r="AP222" s="157"/>
      <c r="AQ222" s="157"/>
      <c r="AR222" s="157"/>
      <c r="AS222" s="157"/>
      <c r="AT222" s="157"/>
      <c r="AU222" s="157"/>
      <c r="AV222" s="157"/>
      <c r="AW222" s="157"/>
      <c r="AX222" s="157"/>
      <c r="AY222" s="157"/>
      <c r="AZ222" s="157"/>
      <c r="BA222" s="157"/>
    </row>
    <row r="223" spans="1:53" s="178" customFormat="1" ht="15.75">
      <c r="A223" s="161"/>
      <c r="B223" s="175"/>
      <c r="C223" s="176"/>
      <c r="D223" s="176"/>
      <c r="E223" s="176"/>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P223" s="157"/>
      <c r="AQ223" s="157"/>
      <c r="AR223" s="157"/>
      <c r="AS223" s="157"/>
      <c r="AT223" s="157"/>
      <c r="AU223" s="157"/>
      <c r="AV223" s="157"/>
      <c r="AW223" s="157"/>
      <c r="AX223" s="157"/>
      <c r="AY223" s="157"/>
      <c r="AZ223" s="157"/>
      <c r="BA223" s="157"/>
    </row>
    <row r="224" spans="1:53" s="178" customFormat="1" ht="15.75">
      <c r="A224" s="161"/>
      <c r="B224" s="175"/>
      <c r="C224" s="176"/>
      <c r="D224" s="176"/>
      <c r="E224" s="176"/>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7"/>
      <c r="AL224" s="177"/>
      <c r="AM224" s="177"/>
      <c r="AN224" s="177"/>
      <c r="AP224" s="157"/>
      <c r="AQ224" s="157"/>
      <c r="AR224" s="157"/>
      <c r="AS224" s="157"/>
      <c r="AT224" s="157"/>
      <c r="AU224" s="157"/>
      <c r="AV224" s="157"/>
      <c r="AW224" s="157"/>
      <c r="AX224" s="157"/>
      <c r="AY224" s="157"/>
      <c r="AZ224" s="157"/>
      <c r="BA224" s="157"/>
    </row>
    <row r="225" spans="1:53" s="178" customFormat="1" ht="15.75">
      <c r="A225" s="161"/>
      <c r="B225" s="175"/>
      <c r="C225" s="176"/>
      <c r="D225" s="176"/>
      <c r="E225" s="1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177"/>
      <c r="AN225" s="177"/>
      <c r="AP225" s="157"/>
      <c r="AQ225" s="157"/>
      <c r="AR225" s="157"/>
      <c r="AS225" s="157"/>
      <c r="AT225" s="157"/>
      <c r="AU225" s="157"/>
      <c r="AV225" s="157"/>
      <c r="AW225" s="157"/>
      <c r="AX225" s="157"/>
      <c r="AY225" s="157"/>
      <c r="AZ225" s="157"/>
      <c r="BA225" s="157"/>
    </row>
    <row r="226" spans="1:53" s="178" customFormat="1" ht="15.75">
      <c r="A226" s="161"/>
      <c r="B226" s="175"/>
      <c r="C226" s="176"/>
      <c r="D226" s="176"/>
      <c r="E226" s="176"/>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P226" s="157"/>
      <c r="AQ226" s="157"/>
      <c r="AR226" s="157"/>
      <c r="AS226" s="157"/>
      <c r="AT226" s="157"/>
      <c r="AU226" s="157"/>
      <c r="AV226" s="157"/>
      <c r="AW226" s="157"/>
      <c r="AX226" s="157"/>
      <c r="AY226" s="157"/>
      <c r="AZ226" s="157"/>
      <c r="BA226" s="157"/>
    </row>
    <row r="227" spans="1:53" s="178" customFormat="1" ht="15.75">
      <c r="A227" s="161"/>
      <c r="B227" s="175"/>
      <c r="C227" s="176"/>
      <c r="D227" s="176"/>
      <c r="E227" s="176"/>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P227" s="157"/>
      <c r="AQ227" s="157"/>
      <c r="AR227" s="157"/>
      <c r="AS227" s="157"/>
      <c r="AT227" s="157"/>
      <c r="AU227" s="157"/>
      <c r="AV227" s="157"/>
      <c r="AW227" s="157"/>
      <c r="AX227" s="157"/>
      <c r="AY227" s="157"/>
      <c r="AZ227" s="157"/>
      <c r="BA227" s="157"/>
    </row>
    <row r="228" spans="1:53" s="178" customFormat="1" ht="15.75">
      <c r="A228" s="161"/>
      <c r="B228" s="175"/>
      <c r="C228" s="176"/>
      <c r="D228" s="176"/>
      <c r="E228" s="176"/>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P228" s="157"/>
      <c r="AQ228" s="157"/>
      <c r="AR228" s="157"/>
      <c r="AS228" s="157"/>
      <c r="AT228" s="157"/>
      <c r="AU228" s="157"/>
      <c r="AV228" s="157"/>
      <c r="AW228" s="157"/>
      <c r="AX228" s="157"/>
      <c r="AY228" s="157"/>
      <c r="AZ228" s="157"/>
      <c r="BA228" s="157"/>
    </row>
    <row r="229" spans="1:53" s="178" customFormat="1" ht="15.75">
      <c r="A229" s="161"/>
      <c r="B229" s="175"/>
      <c r="C229" s="176"/>
      <c r="D229" s="176"/>
      <c r="E229" s="176"/>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177"/>
      <c r="AG229" s="177"/>
      <c r="AH229" s="177"/>
      <c r="AI229" s="177"/>
      <c r="AJ229" s="177"/>
      <c r="AK229" s="177"/>
      <c r="AL229" s="177"/>
      <c r="AM229" s="177"/>
      <c r="AN229" s="177"/>
      <c r="AP229" s="157"/>
      <c r="AQ229" s="157"/>
      <c r="AR229" s="157"/>
      <c r="AS229" s="157"/>
      <c r="AT229" s="157"/>
      <c r="AU229" s="157"/>
      <c r="AV229" s="157"/>
      <c r="AW229" s="157"/>
      <c r="AX229" s="157"/>
      <c r="AY229" s="157"/>
      <c r="AZ229" s="157"/>
      <c r="BA229" s="157"/>
    </row>
    <row r="230" spans="1:53" s="178" customFormat="1" ht="15.75">
      <c r="A230" s="161"/>
      <c r="B230" s="175"/>
      <c r="C230" s="176"/>
      <c r="D230" s="176"/>
      <c r="E230" s="176"/>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7"/>
      <c r="AL230" s="177"/>
      <c r="AM230" s="177"/>
      <c r="AN230" s="177"/>
      <c r="AP230" s="157"/>
      <c r="AQ230" s="157"/>
      <c r="AR230" s="157"/>
      <c r="AS230" s="157"/>
      <c r="AT230" s="157"/>
      <c r="AU230" s="157"/>
      <c r="AV230" s="157"/>
      <c r="AW230" s="157"/>
      <c r="AX230" s="157"/>
      <c r="AY230" s="157"/>
      <c r="AZ230" s="157"/>
      <c r="BA230" s="157"/>
    </row>
    <row r="231" spans="1:53" s="178" customFormat="1" ht="15.75">
      <c r="A231" s="161"/>
      <c r="B231" s="175"/>
      <c r="C231" s="176"/>
      <c r="D231" s="176"/>
      <c r="E231" s="1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P231" s="157"/>
      <c r="AQ231" s="157"/>
      <c r="AR231" s="157"/>
      <c r="AS231" s="157"/>
      <c r="AT231" s="157"/>
      <c r="AU231" s="157"/>
      <c r="AV231" s="157"/>
      <c r="AW231" s="157"/>
      <c r="AX231" s="157"/>
      <c r="AY231" s="157"/>
      <c r="AZ231" s="157"/>
      <c r="BA231" s="157"/>
    </row>
    <row r="232" spans="1:53" s="178" customFormat="1" ht="15.75">
      <c r="A232" s="161"/>
      <c r="B232" s="175"/>
      <c r="C232" s="176"/>
      <c r="D232" s="176"/>
      <c r="E232" s="176"/>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P232" s="157"/>
      <c r="AQ232" s="157"/>
      <c r="AR232" s="157"/>
      <c r="AS232" s="157"/>
      <c r="AT232" s="157"/>
      <c r="AU232" s="157"/>
      <c r="AV232" s="157"/>
      <c r="AW232" s="157"/>
      <c r="AX232" s="157"/>
      <c r="AY232" s="157"/>
      <c r="AZ232" s="157"/>
      <c r="BA232" s="157"/>
    </row>
    <row r="233" spans="1:53" s="178" customFormat="1" ht="15.75">
      <c r="A233" s="161"/>
      <c r="B233" s="175"/>
      <c r="C233" s="176"/>
      <c r="D233" s="176"/>
      <c r="E233" s="176"/>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P233" s="157"/>
      <c r="AQ233" s="157"/>
      <c r="AR233" s="157"/>
      <c r="AS233" s="157"/>
      <c r="AT233" s="157"/>
      <c r="AU233" s="157"/>
      <c r="AV233" s="157"/>
      <c r="AW233" s="157"/>
      <c r="AX233" s="157"/>
      <c r="AY233" s="157"/>
      <c r="AZ233" s="157"/>
      <c r="BA233" s="157"/>
    </row>
    <row r="234" spans="1:53" s="178" customFormat="1" ht="15.75">
      <c r="A234" s="161"/>
      <c r="B234" s="175"/>
      <c r="C234" s="176"/>
      <c r="D234" s="176"/>
      <c r="E234" s="176"/>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P234" s="157"/>
      <c r="AQ234" s="157"/>
      <c r="AR234" s="157"/>
      <c r="AS234" s="157"/>
      <c r="AT234" s="157"/>
      <c r="AU234" s="157"/>
      <c r="AV234" s="157"/>
      <c r="AW234" s="157"/>
      <c r="AX234" s="157"/>
      <c r="AY234" s="157"/>
      <c r="AZ234" s="157"/>
      <c r="BA234" s="157"/>
    </row>
    <row r="235" spans="1:53" s="178" customFormat="1" ht="15.75">
      <c r="A235" s="161"/>
      <c r="B235" s="175"/>
      <c r="C235" s="176"/>
      <c r="D235" s="176"/>
      <c r="E235" s="176"/>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P235" s="157"/>
      <c r="AQ235" s="157"/>
      <c r="AR235" s="157"/>
      <c r="AS235" s="157"/>
      <c r="AT235" s="157"/>
      <c r="AU235" s="157"/>
      <c r="AV235" s="157"/>
      <c r="AW235" s="157"/>
      <c r="AX235" s="157"/>
      <c r="AY235" s="157"/>
      <c r="AZ235" s="157"/>
      <c r="BA235" s="157"/>
    </row>
    <row r="236" spans="1:53" s="178" customFormat="1" ht="15.75">
      <c r="A236" s="161"/>
      <c r="B236" s="175"/>
      <c r="C236" s="176"/>
      <c r="D236" s="176"/>
      <c r="E236" s="176"/>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P236" s="157"/>
      <c r="AQ236" s="157"/>
      <c r="AR236" s="157"/>
      <c r="AS236" s="157"/>
      <c r="AT236" s="157"/>
      <c r="AU236" s="157"/>
      <c r="AV236" s="157"/>
      <c r="AW236" s="157"/>
      <c r="AX236" s="157"/>
      <c r="AY236" s="157"/>
      <c r="AZ236" s="157"/>
      <c r="BA236" s="157"/>
    </row>
    <row r="237" spans="1:53" s="178" customFormat="1" ht="15.75">
      <c r="A237" s="161"/>
      <c r="B237" s="175"/>
      <c r="C237" s="176"/>
      <c r="D237" s="176"/>
      <c r="E237" s="176"/>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P237" s="157"/>
      <c r="AQ237" s="157"/>
      <c r="AR237" s="157"/>
      <c r="AS237" s="157"/>
      <c r="AT237" s="157"/>
      <c r="AU237" s="157"/>
      <c r="AV237" s="157"/>
      <c r="AW237" s="157"/>
      <c r="AX237" s="157"/>
      <c r="AY237" s="157"/>
      <c r="AZ237" s="157"/>
      <c r="BA237" s="157"/>
    </row>
    <row r="238" spans="1:53" s="178" customFormat="1" ht="15.75">
      <c r="A238" s="161"/>
      <c r="B238" s="175"/>
      <c r="C238" s="176"/>
      <c r="D238" s="176"/>
      <c r="E238" s="176"/>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7"/>
      <c r="AL238" s="177"/>
      <c r="AM238" s="177"/>
      <c r="AN238" s="177"/>
      <c r="AP238" s="157"/>
      <c r="AQ238" s="157"/>
      <c r="AR238" s="157"/>
      <c r="AS238" s="157"/>
      <c r="AT238" s="157"/>
      <c r="AU238" s="157"/>
      <c r="AV238" s="157"/>
      <c r="AW238" s="157"/>
      <c r="AX238" s="157"/>
      <c r="AY238" s="157"/>
      <c r="AZ238" s="157"/>
      <c r="BA238" s="157"/>
    </row>
    <row r="239" spans="1:53" s="178" customFormat="1" ht="15.75">
      <c r="A239" s="161"/>
      <c r="B239" s="175"/>
      <c r="C239" s="176"/>
      <c r="D239" s="176"/>
      <c r="E239" s="176"/>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P239" s="157"/>
      <c r="AQ239" s="157"/>
      <c r="AR239" s="157"/>
      <c r="AS239" s="157"/>
      <c r="AT239" s="157"/>
      <c r="AU239" s="157"/>
      <c r="AV239" s="157"/>
      <c r="AW239" s="157"/>
      <c r="AX239" s="157"/>
      <c r="AY239" s="157"/>
      <c r="AZ239" s="157"/>
      <c r="BA239" s="157"/>
    </row>
    <row r="240" spans="1:53" s="178" customFormat="1" ht="15.75">
      <c r="A240" s="161"/>
      <c r="B240" s="175"/>
      <c r="C240" s="176"/>
      <c r="D240" s="176"/>
      <c r="E240" s="176"/>
      <c r="F240" s="177"/>
      <c r="G240" s="177"/>
      <c r="H240" s="177"/>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P240" s="157"/>
      <c r="AQ240" s="157"/>
      <c r="AR240" s="157"/>
      <c r="AS240" s="157"/>
      <c r="AT240" s="157"/>
      <c r="AU240" s="157"/>
      <c r="AV240" s="157"/>
      <c r="AW240" s="157"/>
      <c r="AX240" s="157"/>
      <c r="AY240" s="157"/>
      <c r="AZ240" s="157"/>
      <c r="BA240" s="157"/>
    </row>
    <row r="241" spans="1:53" s="178" customFormat="1" ht="15.75">
      <c r="A241" s="161"/>
      <c r="B241" s="175"/>
      <c r="C241" s="176"/>
      <c r="D241" s="176"/>
      <c r="E241" s="176"/>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177"/>
      <c r="AL241" s="177"/>
      <c r="AM241" s="177"/>
      <c r="AN241" s="177"/>
      <c r="AP241" s="157"/>
      <c r="AQ241" s="157"/>
      <c r="AR241" s="157"/>
      <c r="AS241" s="157"/>
      <c r="AT241" s="157"/>
      <c r="AU241" s="157"/>
      <c r="AV241" s="157"/>
      <c r="AW241" s="157"/>
      <c r="AX241" s="157"/>
      <c r="AY241" s="157"/>
      <c r="AZ241" s="157"/>
      <c r="BA241" s="157"/>
    </row>
    <row r="242" spans="1:53" s="178" customFormat="1" ht="15.75">
      <c r="A242" s="161"/>
      <c r="B242" s="175"/>
      <c r="C242" s="176"/>
      <c r="D242" s="176"/>
      <c r="E242" s="176"/>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7"/>
      <c r="AL242" s="177"/>
      <c r="AM242" s="177"/>
      <c r="AN242" s="177"/>
      <c r="AP242" s="157"/>
      <c r="AQ242" s="157"/>
      <c r="AR242" s="157"/>
      <c r="AS242" s="157"/>
      <c r="AT242" s="157"/>
      <c r="AU242" s="157"/>
      <c r="AV242" s="157"/>
      <c r="AW242" s="157"/>
      <c r="AX242" s="157"/>
      <c r="AY242" s="157"/>
      <c r="AZ242" s="157"/>
      <c r="BA242" s="157"/>
    </row>
    <row r="243" spans="1:53" s="178" customFormat="1" ht="15.75">
      <c r="A243" s="161"/>
      <c r="B243" s="175"/>
      <c r="C243" s="176"/>
      <c r="D243" s="176"/>
      <c r="E243" s="176"/>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P243" s="157"/>
      <c r="AQ243" s="157"/>
      <c r="AR243" s="157"/>
      <c r="AS243" s="157"/>
      <c r="AT243" s="157"/>
      <c r="AU243" s="157"/>
      <c r="AV243" s="157"/>
      <c r="AW243" s="157"/>
      <c r="AX243" s="157"/>
      <c r="AY243" s="157"/>
      <c r="AZ243" s="157"/>
      <c r="BA243" s="157"/>
    </row>
    <row r="244" spans="1:53" s="178" customFormat="1" ht="15.75">
      <c r="A244" s="161"/>
      <c r="B244" s="175"/>
      <c r="C244" s="176"/>
      <c r="D244" s="176"/>
      <c r="E244" s="176"/>
      <c r="F244" s="177"/>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7"/>
      <c r="AL244" s="177"/>
      <c r="AM244" s="177"/>
      <c r="AN244" s="177"/>
      <c r="AP244" s="157"/>
      <c r="AQ244" s="157"/>
      <c r="AR244" s="157"/>
      <c r="AS244" s="157"/>
      <c r="AT244" s="157"/>
      <c r="AU244" s="157"/>
      <c r="AV244" s="157"/>
      <c r="AW244" s="157"/>
      <c r="AX244" s="157"/>
      <c r="AY244" s="157"/>
      <c r="AZ244" s="157"/>
      <c r="BA244" s="157"/>
    </row>
    <row r="245" spans="1:53" s="178" customFormat="1" ht="15.75">
      <c r="A245" s="161"/>
      <c r="B245" s="175"/>
      <c r="C245" s="176"/>
      <c r="D245" s="176"/>
      <c r="E245" s="176"/>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7"/>
      <c r="AL245" s="177"/>
      <c r="AM245" s="177"/>
      <c r="AN245" s="177"/>
      <c r="AP245" s="157"/>
      <c r="AQ245" s="157"/>
      <c r="AR245" s="157"/>
      <c r="AS245" s="157"/>
      <c r="AT245" s="157"/>
      <c r="AU245" s="157"/>
      <c r="AV245" s="157"/>
      <c r="AW245" s="157"/>
      <c r="AX245" s="157"/>
      <c r="AY245" s="157"/>
      <c r="AZ245" s="157"/>
      <c r="BA245" s="157"/>
    </row>
    <row r="246" spans="1:53" s="178" customFormat="1" ht="15.75">
      <c r="A246" s="161"/>
      <c r="B246" s="175"/>
      <c r="C246" s="176"/>
      <c r="D246" s="176"/>
      <c r="E246" s="176"/>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c r="AJ246" s="177"/>
      <c r="AK246" s="177"/>
      <c r="AL246" s="177"/>
      <c r="AM246" s="177"/>
      <c r="AN246" s="177"/>
      <c r="AP246" s="157"/>
      <c r="AQ246" s="157"/>
      <c r="AR246" s="157"/>
      <c r="AS246" s="157"/>
      <c r="AT246" s="157"/>
      <c r="AU246" s="157"/>
      <c r="AV246" s="157"/>
      <c r="AW246" s="157"/>
      <c r="AX246" s="157"/>
      <c r="AY246" s="157"/>
      <c r="AZ246" s="157"/>
      <c r="BA246" s="157"/>
    </row>
    <row r="247" spans="1:53" s="178" customFormat="1" ht="15.75">
      <c r="A247" s="161"/>
      <c r="B247" s="175"/>
      <c r="C247" s="176"/>
      <c r="D247" s="176"/>
      <c r="E247" s="176"/>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P247" s="157"/>
      <c r="AQ247" s="157"/>
      <c r="AR247" s="157"/>
      <c r="AS247" s="157"/>
      <c r="AT247" s="157"/>
      <c r="AU247" s="157"/>
      <c r="AV247" s="157"/>
      <c r="AW247" s="157"/>
      <c r="AX247" s="157"/>
      <c r="AY247" s="157"/>
      <c r="AZ247" s="157"/>
      <c r="BA247" s="157"/>
    </row>
    <row r="248" spans="1:53" s="178" customFormat="1" ht="15.75">
      <c r="A248" s="161"/>
      <c r="B248" s="175"/>
      <c r="C248" s="176"/>
      <c r="D248" s="176"/>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P248" s="157"/>
      <c r="AQ248" s="157"/>
      <c r="AR248" s="157"/>
      <c r="AS248" s="157"/>
      <c r="AT248" s="157"/>
      <c r="AU248" s="157"/>
      <c r="AV248" s="157"/>
      <c r="AW248" s="157"/>
      <c r="AX248" s="157"/>
      <c r="AY248" s="157"/>
      <c r="AZ248" s="157"/>
      <c r="BA248" s="157"/>
    </row>
    <row r="249" spans="1:53" s="178" customFormat="1" ht="15.75">
      <c r="A249" s="161"/>
      <c r="B249" s="175"/>
      <c r="C249" s="176"/>
      <c r="D249" s="176"/>
      <c r="E249" s="176"/>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7"/>
      <c r="AL249" s="177"/>
      <c r="AM249" s="177"/>
      <c r="AN249" s="177"/>
      <c r="AP249" s="157"/>
      <c r="AQ249" s="157"/>
      <c r="AR249" s="157"/>
      <c r="AS249" s="157"/>
      <c r="AT249" s="157"/>
      <c r="AU249" s="157"/>
      <c r="AV249" s="157"/>
      <c r="AW249" s="157"/>
      <c r="AX249" s="157"/>
      <c r="AY249" s="157"/>
      <c r="AZ249" s="157"/>
      <c r="BA249" s="157"/>
    </row>
    <row r="250" spans="1:53" s="178" customFormat="1" ht="15.75">
      <c r="A250" s="161"/>
      <c r="B250" s="175"/>
      <c r="C250" s="176"/>
      <c r="D250" s="176"/>
      <c r="E250" s="176"/>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P250" s="157"/>
      <c r="AQ250" s="157"/>
      <c r="AR250" s="157"/>
      <c r="AS250" s="157"/>
      <c r="AT250" s="157"/>
      <c r="AU250" s="157"/>
      <c r="AV250" s="157"/>
      <c r="AW250" s="157"/>
      <c r="AX250" s="157"/>
      <c r="AY250" s="157"/>
      <c r="AZ250" s="157"/>
      <c r="BA250" s="157"/>
    </row>
    <row r="251" spans="1:53" s="178" customFormat="1" ht="15.75">
      <c r="A251" s="161"/>
      <c r="B251" s="175"/>
      <c r="C251" s="176"/>
      <c r="D251" s="176"/>
      <c r="E251" s="176"/>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P251" s="157"/>
      <c r="AQ251" s="157"/>
      <c r="AR251" s="157"/>
      <c r="AS251" s="157"/>
      <c r="AT251" s="157"/>
      <c r="AU251" s="157"/>
      <c r="AV251" s="157"/>
      <c r="AW251" s="157"/>
      <c r="AX251" s="157"/>
      <c r="AY251" s="157"/>
      <c r="AZ251" s="157"/>
      <c r="BA251" s="157"/>
    </row>
    <row r="252" spans="1:53" s="178" customFormat="1" ht="15.75">
      <c r="A252" s="161"/>
      <c r="B252" s="175"/>
      <c r="C252" s="176"/>
      <c r="D252" s="176"/>
      <c r="E252" s="176"/>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7"/>
      <c r="AL252" s="177"/>
      <c r="AM252" s="177"/>
      <c r="AN252" s="177"/>
      <c r="AP252" s="157"/>
      <c r="AQ252" s="157"/>
      <c r="AR252" s="157"/>
      <c r="AS252" s="157"/>
      <c r="AT252" s="157"/>
      <c r="AU252" s="157"/>
      <c r="AV252" s="157"/>
      <c r="AW252" s="157"/>
      <c r="AX252" s="157"/>
      <c r="AY252" s="157"/>
      <c r="AZ252" s="157"/>
      <c r="BA252" s="157"/>
    </row>
    <row r="253" spans="1:53" s="178" customFormat="1" ht="15.75">
      <c r="A253" s="161"/>
      <c r="B253" s="175"/>
      <c r="C253" s="176"/>
      <c r="D253" s="176"/>
      <c r="E253" s="176"/>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7"/>
      <c r="AL253" s="177"/>
      <c r="AM253" s="177"/>
      <c r="AN253" s="177"/>
      <c r="AP253" s="157"/>
      <c r="AQ253" s="157"/>
      <c r="AR253" s="157"/>
      <c r="AS253" s="157"/>
      <c r="AT253" s="157"/>
      <c r="AU253" s="157"/>
      <c r="AV253" s="157"/>
      <c r="AW253" s="157"/>
      <c r="AX253" s="157"/>
      <c r="AY253" s="157"/>
      <c r="AZ253" s="157"/>
      <c r="BA253" s="157"/>
    </row>
    <row r="254" spans="1:53" s="178" customFormat="1" ht="15.75">
      <c r="A254" s="161"/>
      <c r="B254" s="175"/>
      <c r="C254" s="176"/>
      <c r="D254" s="176"/>
      <c r="E254" s="176"/>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177"/>
      <c r="AP254" s="157"/>
      <c r="AQ254" s="157"/>
      <c r="AR254" s="157"/>
      <c r="AS254" s="157"/>
      <c r="AT254" s="157"/>
      <c r="AU254" s="157"/>
      <c r="AV254" s="157"/>
      <c r="AW254" s="157"/>
      <c r="AX254" s="157"/>
      <c r="AY254" s="157"/>
      <c r="AZ254" s="157"/>
      <c r="BA254" s="157"/>
    </row>
    <row r="255" spans="1:53" s="178" customFormat="1" ht="15.75">
      <c r="A255" s="161"/>
      <c r="B255" s="175"/>
      <c r="C255" s="176"/>
      <c r="D255" s="176"/>
      <c r="E255" s="176"/>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7"/>
      <c r="AL255" s="177"/>
      <c r="AM255" s="177"/>
      <c r="AN255" s="177"/>
      <c r="AP255" s="157"/>
      <c r="AQ255" s="157"/>
      <c r="AR255" s="157"/>
      <c r="AS255" s="157"/>
      <c r="AT255" s="157"/>
      <c r="AU255" s="157"/>
      <c r="AV255" s="157"/>
      <c r="AW255" s="157"/>
      <c r="AX255" s="157"/>
      <c r="AY255" s="157"/>
      <c r="AZ255" s="157"/>
      <c r="BA255" s="157"/>
    </row>
    <row r="256" spans="1:53" s="178" customFormat="1" ht="15.75">
      <c r="A256" s="161"/>
      <c r="B256" s="175"/>
      <c r="C256" s="176"/>
      <c r="D256" s="176"/>
      <c r="E256" s="176"/>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7"/>
      <c r="AL256" s="177"/>
      <c r="AM256" s="177"/>
      <c r="AN256" s="177"/>
      <c r="AP256" s="157"/>
      <c r="AQ256" s="157"/>
      <c r="AR256" s="157"/>
      <c r="AS256" s="157"/>
      <c r="AT256" s="157"/>
      <c r="AU256" s="157"/>
      <c r="AV256" s="157"/>
      <c r="AW256" s="157"/>
      <c r="AX256" s="157"/>
      <c r="AY256" s="157"/>
      <c r="AZ256" s="157"/>
      <c r="BA256" s="157"/>
    </row>
    <row r="257" spans="1:53" s="178" customFormat="1" ht="15.75">
      <c r="A257" s="161"/>
      <c r="B257" s="175"/>
      <c r="C257" s="176"/>
      <c r="D257" s="176"/>
      <c r="E257" s="176"/>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7"/>
      <c r="AL257" s="177"/>
      <c r="AM257" s="177"/>
      <c r="AN257" s="177"/>
      <c r="AP257" s="157"/>
      <c r="AQ257" s="157"/>
      <c r="AR257" s="157"/>
      <c r="AS257" s="157"/>
      <c r="AT257" s="157"/>
      <c r="AU257" s="157"/>
      <c r="AV257" s="157"/>
      <c r="AW257" s="157"/>
      <c r="AX257" s="157"/>
      <c r="AY257" s="157"/>
      <c r="AZ257" s="157"/>
      <c r="BA257" s="157"/>
    </row>
    <row r="258" spans="1:53" s="178" customFormat="1" ht="15.75">
      <c r="A258" s="161"/>
      <c r="B258" s="175"/>
      <c r="C258" s="176"/>
      <c r="D258" s="176"/>
      <c r="E258" s="176"/>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c r="AK258" s="177"/>
      <c r="AL258" s="177"/>
      <c r="AM258" s="177"/>
      <c r="AN258" s="177"/>
      <c r="AP258" s="157"/>
      <c r="AQ258" s="157"/>
      <c r="AR258" s="157"/>
      <c r="AS258" s="157"/>
      <c r="AT258" s="157"/>
      <c r="AU258" s="157"/>
      <c r="AV258" s="157"/>
      <c r="AW258" s="157"/>
      <c r="AX258" s="157"/>
      <c r="AY258" s="157"/>
      <c r="AZ258" s="157"/>
      <c r="BA258" s="157"/>
    </row>
    <row r="259" spans="1:53" s="178" customFormat="1" ht="15.75">
      <c r="A259" s="161"/>
      <c r="B259" s="175"/>
      <c r="C259" s="176"/>
      <c r="D259" s="176"/>
      <c r="E259" s="176"/>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c r="AK259" s="177"/>
      <c r="AL259" s="177"/>
      <c r="AM259" s="177"/>
      <c r="AN259" s="177"/>
      <c r="AP259" s="157"/>
      <c r="AQ259" s="157"/>
      <c r="AR259" s="157"/>
      <c r="AS259" s="157"/>
      <c r="AT259" s="157"/>
      <c r="AU259" s="157"/>
      <c r="AV259" s="157"/>
      <c r="AW259" s="157"/>
      <c r="AX259" s="157"/>
      <c r="AY259" s="157"/>
      <c r="AZ259" s="157"/>
      <c r="BA259" s="157"/>
    </row>
    <row r="260" spans="1:53" s="178" customFormat="1" ht="15.75">
      <c r="A260" s="161"/>
      <c r="B260" s="175"/>
      <c r="C260" s="176"/>
      <c r="D260" s="176"/>
      <c r="E260" s="176"/>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c r="AK260" s="177"/>
      <c r="AL260" s="177"/>
      <c r="AM260" s="177"/>
      <c r="AN260" s="177"/>
      <c r="AP260" s="157"/>
      <c r="AQ260" s="157"/>
      <c r="AR260" s="157"/>
      <c r="AS260" s="157"/>
      <c r="AT260" s="157"/>
      <c r="AU260" s="157"/>
      <c r="AV260" s="157"/>
      <c r="AW260" s="157"/>
      <c r="AX260" s="157"/>
      <c r="AY260" s="157"/>
      <c r="AZ260" s="157"/>
      <c r="BA260" s="157"/>
    </row>
    <row r="261" spans="1:53" s="178" customFormat="1" ht="15.75">
      <c r="A261" s="161"/>
      <c r="B261" s="175"/>
      <c r="C261" s="176"/>
      <c r="D261" s="176"/>
      <c r="E261" s="176"/>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7"/>
      <c r="AL261" s="177"/>
      <c r="AM261" s="177"/>
      <c r="AN261" s="177"/>
      <c r="AP261" s="157"/>
      <c r="AQ261" s="157"/>
      <c r="AR261" s="157"/>
      <c r="AS261" s="157"/>
      <c r="AT261" s="157"/>
      <c r="AU261" s="157"/>
      <c r="AV261" s="157"/>
      <c r="AW261" s="157"/>
      <c r="AX261" s="157"/>
      <c r="AY261" s="157"/>
      <c r="AZ261" s="157"/>
      <c r="BA261" s="157"/>
    </row>
    <row r="262" spans="1:53" s="178" customFormat="1" ht="15.75">
      <c r="A262" s="161"/>
      <c r="B262" s="175"/>
      <c r="C262" s="176"/>
      <c r="D262" s="176"/>
      <c r="E262" s="176"/>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7"/>
      <c r="AL262" s="177"/>
      <c r="AM262" s="177"/>
      <c r="AN262" s="177"/>
      <c r="AP262" s="157"/>
      <c r="AQ262" s="157"/>
      <c r="AR262" s="157"/>
      <c r="AS262" s="157"/>
      <c r="AT262" s="157"/>
      <c r="AU262" s="157"/>
      <c r="AV262" s="157"/>
      <c r="AW262" s="157"/>
      <c r="AX262" s="157"/>
      <c r="AY262" s="157"/>
      <c r="AZ262" s="157"/>
      <c r="BA262" s="157"/>
    </row>
    <row r="263" spans="1:53" s="178" customFormat="1" ht="15.75">
      <c r="A263" s="161"/>
      <c r="B263" s="175"/>
      <c r="C263" s="176"/>
      <c r="D263" s="176"/>
      <c r="E263" s="176"/>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c r="AJ263" s="177"/>
      <c r="AK263" s="177"/>
      <c r="AL263" s="177"/>
      <c r="AM263" s="177"/>
      <c r="AN263" s="177"/>
      <c r="AP263" s="157"/>
      <c r="AQ263" s="157"/>
      <c r="AR263" s="157"/>
      <c r="AS263" s="157"/>
      <c r="AT263" s="157"/>
      <c r="AU263" s="157"/>
      <c r="AV263" s="157"/>
      <c r="AW263" s="157"/>
      <c r="AX263" s="157"/>
      <c r="AY263" s="157"/>
      <c r="AZ263" s="157"/>
      <c r="BA263" s="157"/>
    </row>
    <row r="264" spans="1:53" s="178" customFormat="1" ht="15.75">
      <c r="A264" s="161"/>
      <c r="B264" s="175"/>
      <c r="C264" s="176"/>
      <c r="D264" s="176"/>
      <c r="E264" s="176"/>
      <c r="F264" s="177"/>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c r="AE264" s="177"/>
      <c r="AF264" s="177"/>
      <c r="AG264" s="177"/>
      <c r="AH264" s="177"/>
      <c r="AI264" s="177"/>
      <c r="AJ264" s="177"/>
      <c r="AK264" s="177"/>
      <c r="AL264" s="177"/>
      <c r="AM264" s="177"/>
      <c r="AN264" s="177"/>
      <c r="AP264" s="157"/>
      <c r="AQ264" s="157"/>
      <c r="AR264" s="157"/>
      <c r="AS264" s="157"/>
      <c r="AT264" s="157"/>
      <c r="AU264" s="157"/>
      <c r="AV264" s="157"/>
      <c r="AW264" s="157"/>
      <c r="AX264" s="157"/>
      <c r="AY264" s="157"/>
      <c r="AZ264" s="157"/>
      <c r="BA264" s="157"/>
    </row>
    <row r="265" spans="1:53" s="178" customFormat="1" ht="15.75">
      <c r="A265" s="161"/>
      <c r="B265" s="175"/>
      <c r="C265" s="176"/>
      <c r="D265" s="176"/>
      <c r="E265" s="176"/>
      <c r="F265" s="177"/>
      <c r="G265" s="177"/>
      <c r="H265" s="177"/>
      <c r="I265" s="177"/>
      <c r="J265" s="177"/>
      <c r="K265" s="177"/>
      <c r="L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c r="AK265" s="177"/>
      <c r="AL265" s="177"/>
      <c r="AM265" s="177"/>
      <c r="AN265" s="177"/>
      <c r="AP265" s="157"/>
      <c r="AQ265" s="157"/>
      <c r="AR265" s="157"/>
      <c r="AS265" s="157"/>
      <c r="AT265" s="157"/>
      <c r="AU265" s="157"/>
      <c r="AV265" s="157"/>
      <c r="AW265" s="157"/>
      <c r="AX265" s="157"/>
      <c r="AY265" s="157"/>
      <c r="AZ265" s="157"/>
      <c r="BA265" s="157"/>
    </row>
    <row r="266" spans="1:53" s="178" customFormat="1" ht="15.75">
      <c r="A266" s="161"/>
      <c r="B266" s="175"/>
      <c r="C266" s="176"/>
      <c r="D266" s="176"/>
      <c r="E266" s="176"/>
      <c r="F266" s="177"/>
      <c r="G266" s="177"/>
      <c r="H266" s="177"/>
      <c r="I266" s="177"/>
      <c r="J266" s="177"/>
      <c r="K266" s="177"/>
      <c r="L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7"/>
      <c r="AK266" s="177"/>
      <c r="AL266" s="177"/>
      <c r="AM266" s="177"/>
      <c r="AN266" s="177"/>
      <c r="AP266" s="157"/>
      <c r="AQ266" s="157"/>
      <c r="AR266" s="157"/>
      <c r="AS266" s="157"/>
      <c r="AT266" s="157"/>
      <c r="AU266" s="157"/>
      <c r="AV266" s="157"/>
      <c r="AW266" s="157"/>
      <c r="AX266" s="157"/>
      <c r="AY266" s="157"/>
      <c r="AZ266" s="157"/>
      <c r="BA266" s="157"/>
    </row>
    <row r="267" spans="1:53" s="178" customFormat="1" ht="15.75">
      <c r="A267" s="161"/>
      <c r="B267" s="175"/>
      <c r="C267" s="176"/>
      <c r="D267" s="176"/>
      <c r="E267" s="176"/>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7"/>
      <c r="AL267" s="177"/>
      <c r="AM267" s="177"/>
      <c r="AN267" s="177"/>
      <c r="AP267" s="157"/>
      <c r="AQ267" s="157"/>
      <c r="AR267" s="157"/>
      <c r="AS267" s="157"/>
      <c r="AT267" s="157"/>
      <c r="AU267" s="157"/>
      <c r="AV267" s="157"/>
      <c r="AW267" s="157"/>
      <c r="AX267" s="157"/>
      <c r="AY267" s="157"/>
      <c r="AZ267" s="157"/>
      <c r="BA267" s="157"/>
    </row>
    <row r="268" spans="1:53" s="178" customFormat="1" ht="15.75">
      <c r="A268" s="161"/>
      <c r="B268" s="175"/>
      <c r="C268" s="176"/>
      <c r="D268" s="176"/>
      <c r="E268" s="176"/>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c r="AN268" s="177"/>
      <c r="AP268" s="157"/>
      <c r="AQ268" s="157"/>
      <c r="AR268" s="157"/>
      <c r="AS268" s="157"/>
      <c r="AT268" s="157"/>
      <c r="AU268" s="157"/>
      <c r="AV268" s="157"/>
      <c r="AW268" s="157"/>
      <c r="AX268" s="157"/>
      <c r="AY268" s="157"/>
      <c r="AZ268" s="157"/>
      <c r="BA268" s="157"/>
    </row>
    <row r="269" spans="1:53" s="178" customFormat="1" ht="15.75">
      <c r="A269" s="161"/>
      <c r="B269" s="175"/>
      <c r="C269" s="176"/>
      <c r="D269" s="176"/>
      <c r="E269" s="176"/>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7"/>
      <c r="AL269" s="177"/>
      <c r="AM269" s="177"/>
      <c r="AN269" s="177"/>
      <c r="AP269" s="157"/>
      <c r="AQ269" s="157"/>
      <c r="AR269" s="157"/>
      <c r="AS269" s="157"/>
      <c r="AT269" s="157"/>
      <c r="AU269" s="157"/>
      <c r="AV269" s="157"/>
      <c r="AW269" s="157"/>
      <c r="AX269" s="157"/>
      <c r="AY269" s="157"/>
      <c r="AZ269" s="157"/>
      <c r="BA269" s="157"/>
    </row>
    <row r="270" spans="1:53" s="178" customFormat="1" ht="15.75">
      <c r="A270" s="161"/>
      <c r="B270" s="175"/>
      <c r="C270" s="176"/>
      <c r="D270" s="176"/>
      <c r="E270" s="176"/>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P270" s="157"/>
      <c r="AQ270" s="157"/>
      <c r="AR270" s="157"/>
      <c r="AS270" s="157"/>
      <c r="AT270" s="157"/>
      <c r="AU270" s="157"/>
      <c r="AV270" s="157"/>
      <c r="AW270" s="157"/>
      <c r="AX270" s="157"/>
      <c r="AY270" s="157"/>
      <c r="AZ270" s="157"/>
      <c r="BA270" s="157"/>
    </row>
    <row r="271" spans="1:53" s="178" customFormat="1" ht="15.75">
      <c r="A271" s="161"/>
      <c r="B271" s="175"/>
      <c r="C271" s="176"/>
      <c r="D271" s="176"/>
      <c r="E271" s="176"/>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P271" s="157"/>
      <c r="AQ271" s="157"/>
      <c r="AR271" s="157"/>
      <c r="AS271" s="157"/>
      <c r="AT271" s="157"/>
      <c r="AU271" s="157"/>
      <c r="AV271" s="157"/>
      <c r="AW271" s="157"/>
      <c r="AX271" s="157"/>
      <c r="AY271" s="157"/>
      <c r="AZ271" s="157"/>
      <c r="BA271" s="157"/>
    </row>
    <row r="272" spans="1:53" s="178" customFormat="1" ht="15.75">
      <c r="A272" s="161"/>
      <c r="B272" s="175"/>
      <c r="C272" s="176"/>
      <c r="D272" s="176"/>
      <c r="E272" s="176"/>
      <c r="F272" s="177"/>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c r="AK272" s="177"/>
      <c r="AL272" s="177"/>
      <c r="AM272" s="177"/>
      <c r="AN272" s="177"/>
      <c r="AP272" s="157"/>
      <c r="AQ272" s="157"/>
      <c r="AR272" s="157"/>
      <c r="AS272" s="157"/>
      <c r="AT272" s="157"/>
      <c r="AU272" s="157"/>
      <c r="AV272" s="157"/>
      <c r="AW272" s="157"/>
      <c r="AX272" s="157"/>
      <c r="AY272" s="157"/>
      <c r="AZ272" s="157"/>
      <c r="BA272" s="157"/>
    </row>
    <row r="273" spans="1:53" s="178" customFormat="1" ht="15.75">
      <c r="A273" s="161"/>
      <c r="B273" s="175"/>
      <c r="C273" s="176"/>
      <c r="D273" s="176"/>
      <c r="E273" s="176"/>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c r="AK273" s="177"/>
      <c r="AL273" s="177"/>
      <c r="AM273" s="177"/>
      <c r="AN273" s="177"/>
      <c r="AP273" s="157"/>
      <c r="AQ273" s="157"/>
      <c r="AR273" s="157"/>
      <c r="AS273" s="157"/>
      <c r="AT273" s="157"/>
      <c r="AU273" s="157"/>
      <c r="AV273" s="157"/>
      <c r="AW273" s="157"/>
      <c r="AX273" s="157"/>
      <c r="AY273" s="157"/>
      <c r="AZ273" s="157"/>
      <c r="BA273" s="157"/>
    </row>
    <row r="274" spans="1:53" s="178" customFormat="1" ht="15.75">
      <c r="A274" s="161"/>
      <c r="B274" s="175"/>
      <c r="C274" s="176"/>
      <c r="D274" s="176"/>
      <c r="E274" s="176"/>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P274" s="157"/>
      <c r="AQ274" s="157"/>
      <c r="AR274" s="157"/>
      <c r="AS274" s="157"/>
      <c r="AT274" s="157"/>
      <c r="AU274" s="157"/>
      <c r="AV274" s="157"/>
      <c r="AW274" s="157"/>
      <c r="AX274" s="157"/>
      <c r="AY274" s="157"/>
      <c r="AZ274" s="157"/>
      <c r="BA274" s="157"/>
    </row>
    <row r="275" spans="1:53" s="178" customFormat="1" ht="15.75">
      <c r="A275" s="161"/>
      <c r="B275" s="175"/>
      <c r="C275" s="176"/>
      <c r="D275" s="176"/>
      <c r="E275" s="176"/>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c r="AK275" s="177"/>
      <c r="AL275" s="177"/>
      <c r="AM275" s="177"/>
      <c r="AN275" s="177"/>
      <c r="AP275" s="157"/>
      <c r="AQ275" s="157"/>
      <c r="AR275" s="157"/>
      <c r="AS275" s="157"/>
      <c r="AT275" s="157"/>
      <c r="AU275" s="157"/>
      <c r="AV275" s="157"/>
      <c r="AW275" s="157"/>
      <c r="AX275" s="157"/>
      <c r="AY275" s="157"/>
      <c r="AZ275" s="157"/>
      <c r="BA275" s="157"/>
    </row>
    <row r="276" spans="1:53" s="178" customFormat="1" ht="15.75">
      <c r="A276" s="161"/>
      <c r="B276" s="175"/>
      <c r="C276" s="176"/>
      <c r="D276" s="176"/>
      <c r="E276" s="176"/>
      <c r="F276" s="177"/>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c r="AJ276" s="177"/>
      <c r="AK276" s="177"/>
      <c r="AL276" s="177"/>
      <c r="AM276" s="177"/>
      <c r="AN276" s="177"/>
      <c r="AP276" s="157"/>
      <c r="AQ276" s="157"/>
      <c r="AR276" s="157"/>
      <c r="AS276" s="157"/>
      <c r="AT276" s="157"/>
      <c r="AU276" s="157"/>
      <c r="AV276" s="157"/>
      <c r="AW276" s="157"/>
      <c r="AX276" s="157"/>
      <c r="AY276" s="157"/>
      <c r="AZ276" s="157"/>
      <c r="BA276" s="157"/>
    </row>
    <row r="277" spans="1:53" s="178" customFormat="1" ht="15.75">
      <c r="A277" s="161"/>
      <c r="B277" s="175"/>
      <c r="C277" s="176"/>
      <c r="D277" s="176"/>
      <c r="E277" s="176"/>
      <c r="F277" s="177"/>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7"/>
      <c r="AL277" s="177"/>
      <c r="AM277" s="177"/>
      <c r="AN277" s="177"/>
      <c r="AP277" s="157"/>
      <c r="AQ277" s="157"/>
      <c r="AR277" s="157"/>
      <c r="AS277" s="157"/>
      <c r="AT277" s="157"/>
      <c r="AU277" s="157"/>
      <c r="AV277" s="157"/>
      <c r="AW277" s="157"/>
      <c r="AX277" s="157"/>
      <c r="AY277" s="157"/>
      <c r="AZ277" s="157"/>
      <c r="BA277" s="157"/>
    </row>
    <row r="278" spans="1:53" s="178" customFormat="1" ht="15.75">
      <c r="A278" s="161"/>
      <c r="B278" s="175"/>
      <c r="C278" s="176"/>
      <c r="D278" s="176"/>
      <c r="E278" s="176"/>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7"/>
      <c r="AL278" s="177"/>
      <c r="AM278" s="177"/>
      <c r="AN278" s="177"/>
      <c r="AP278" s="157"/>
      <c r="AQ278" s="157"/>
      <c r="AR278" s="157"/>
      <c r="AS278" s="157"/>
      <c r="AT278" s="157"/>
      <c r="AU278" s="157"/>
      <c r="AV278" s="157"/>
      <c r="AW278" s="157"/>
      <c r="AX278" s="157"/>
      <c r="AY278" s="157"/>
      <c r="AZ278" s="157"/>
      <c r="BA278" s="157"/>
    </row>
    <row r="279" spans="1:53" s="178" customFormat="1" ht="15.75">
      <c r="A279" s="161"/>
      <c r="B279" s="175"/>
      <c r="C279" s="176"/>
      <c r="D279" s="176"/>
      <c r="E279" s="1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7"/>
      <c r="AK279" s="177"/>
      <c r="AL279" s="177"/>
      <c r="AM279" s="177"/>
      <c r="AN279" s="177"/>
      <c r="AP279" s="157"/>
      <c r="AQ279" s="157"/>
      <c r="AR279" s="157"/>
      <c r="AS279" s="157"/>
      <c r="AT279" s="157"/>
      <c r="AU279" s="157"/>
      <c r="AV279" s="157"/>
      <c r="AW279" s="157"/>
      <c r="AX279" s="157"/>
      <c r="AY279" s="157"/>
      <c r="AZ279" s="157"/>
      <c r="BA279" s="157"/>
    </row>
    <row r="280" spans="1:53" s="178" customFormat="1" ht="15.75">
      <c r="A280" s="161"/>
      <c r="B280" s="175"/>
      <c r="C280" s="176"/>
      <c r="D280" s="176"/>
      <c r="E280" s="176"/>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c r="AJ280" s="177"/>
      <c r="AK280" s="177"/>
      <c r="AL280" s="177"/>
      <c r="AM280" s="177"/>
      <c r="AN280" s="177"/>
      <c r="AP280" s="157"/>
      <c r="AQ280" s="157"/>
      <c r="AR280" s="157"/>
      <c r="AS280" s="157"/>
      <c r="AT280" s="157"/>
      <c r="AU280" s="157"/>
      <c r="AV280" s="157"/>
      <c r="AW280" s="157"/>
      <c r="AX280" s="157"/>
      <c r="AY280" s="157"/>
      <c r="AZ280" s="157"/>
      <c r="BA280" s="157"/>
    </row>
    <row r="281" spans="1:53" s="178" customFormat="1" ht="15.75">
      <c r="A281" s="161"/>
      <c r="B281" s="175"/>
      <c r="C281" s="176"/>
      <c r="D281" s="176"/>
      <c r="E281" s="176"/>
      <c r="F281" s="177"/>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c r="AJ281" s="177"/>
      <c r="AK281" s="177"/>
      <c r="AL281" s="177"/>
      <c r="AM281" s="177"/>
      <c r="AN281" s="177"/>
      <c r="AP281" s="157"/>
      <c r="AQ281" s="157"/>
      <c r="AR281" s="157"/>
      <c r="AS281" s="157"/>
      <c r="AT281" s="157"/>
      <c r="AU281" s="157"/>
      <c r="AV281" s="157"/>
      <c r="AW281" s="157"/>
      <c r="AX281" s="157"/>
      <c r="AY281" s="157"/>
      <c r="AZ281" s="157"/>
      <c r="BA281" s="157"/>
    </row>
    <row r="282" spans="1:53" s="178" customFormat="1" ht="15.75">
      <c r="A282" s="161"/>
      <c r="B282" s="175"/>
      <c r="C282" s="176"/>
      <c r="D282" s="176"/>
      <c r="E282" s="176"/>
      <c r="F282" s="177"/>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c r="AJ282" s="177"/>
      <c r="AK282" s="177"/>
      <c r="AL282" s="177"/>
      <c r="AM282" s="177"/>
      <c r="AN282" s="177"/>
      <c r="AP282" s="157"/>
      <c r="AQ282" s="157"/>
      <c r="AR282" s="157"/>
      <c r="AS282" s="157"/>
      <c r="AT282" s="157"/>
      <c r="AU282" s="157"/>
      <c r="AV282" s="157"/>
      <c r="AW282" s="157"/>
      <c r="AX282" s="157"/>
      <c r="AY282" s="157"/>
      <c r="AZ282" s="157"/>
      <c r="BA282" s="157"/>
    </row>
    <row r="283" spans="1:53" s="178" customFormat="1" ht="15.75">
      <c r="A283" s="161"/>
      <c r="B283" s="175"/>
      <c r="C283" s="176"/>
      <c r="D283" s="176"/>
      <c r="E283" s="176"/>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c r="AJ283" s="177"/>
      <c r="AK283" s="177"/>
      <c r="AL283" s="177"/>
      <c r="AM283" s="177"/>
      <c r="AN283" s="177"/>
      <c r="AP283" s="157"/>
      <c r="AQ283" s="157"/>
      <c r="AR283" s="157"/>
      <c r="AS283" s="157"/>
      <c r="AT283" s="157"/>
      <c r="AU283" s="157"/>
      <c r="AV283" s="157"/>
      <c r="AW283" s="157"/>
      <c r="AX283" s="157"/>
      <c r="AY283" s="157"/>
      <c r="AZ283" s="157"/>
      <c r="BA283" s="157"/>
    </row>
    <row r="284" spans="1:53" s="178" customFormat="1" ht="15.75">
      <c r="A284" s="161"/>
      <c r="B284" s="175"/>
      <c r="C284" s="176"/>
      <c r="D284" s="176"/>
      <c r="E284" s="176"/>
      <c r="F284" s="177"/>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7"/>
      <c r="AL284" s="177"/>
      <c r="AM284" s="177"/>
      <c r="AN284" s="177"/>
      <c r="AP284" s="157"/>
      <c r="AQ284" s="157"/>
      <c r="AR284" s="157"/>
      <c r="AS284" s="157"/>
      <c r="AT284" s="157"/>
      <c r="AU284" s="157"/>
      <c r="AV284" s="157"/>
      <c r="AW284" s="157"/>
      <c r="AX284" s="157"/>
      <c r="AY284" s="157"/>
      <c r="AZ284" s="157"/>
      <c r="BA284" s="157"/>
    </row>
    <row r="285" spans="1:53" s="178" customFormat="1" ht="15.75">
      <c r="A285" s="161"/>
      <c r="B285" s="175"/>
      <c r="C285" s="176"/>
      <c r="D285" s="176"/>
      <c r="E285" s="1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7"/>
      <c r="AL285" s="177"/>
      <c r="AM285" s="177"/>
      <c r="AN285" s="177"/>
      <c r="AP285" s="157"/>
      <c r="AQ285" s="157"/>
      <c r="AR285" s="157"/>
      <c r="AS285" s="157"/>
      <c r="AT285" s="157"/>
      <c r="AU285" s="157"/>
      <c r="AV285" s="157"/>
      <c r="AW285" s="157"/>
      <c r="AX285" s="157"/>
      <c r="AY285" s="157"/>
      <c r="AZ285" s="157"/>
      <c r="BA285" s="157"/>
    </row>
    <row r="286" spans="1:53" s="178" customFormat="1" ht="15.75">
      <c r="A286" s="161"/>
      <c r="B286" s="175"/>
      <c r="C286" s="176"/>
      <c r="D286" s="176"/>
      <c r="E286" s="176"/>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7"/>
      <c r="AK286" s="177"/>
      <c r="AL286" s="177"/>
      <c r="AM286" s="177"/>
      <c r="AN286" s="177"/>
      <c r="AP286" s="157"/>
      <c r="AQ286" s="157"/>
      <c r="AR286" s="157"/>
      <c r="AS286" s="157"/>
      <c r="AT286" s="157"/>
      <c r="AU286" s="157"/>
      <c r="AV286" s="157"/>
      <c r="AW286" s="157"/>
      <c r="AX286" s="157"/>
      <c r="AY286" s="157"/>
      <c r="AZ286" s="157"/>
      <c r="BA286" s="157"/>
    </row>
    <row r="287" spans="1:53" s="178" customFormat="1" ht="15.75">
      <c r="A287" s="161"/>
      <c r="B287" s="175"/>
      <c r="C287" s="176"/>
      <c r="D287" s="176"/>
      <c r="E287" s="176"/>
      <c r="F287" s="177"/>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7"/>
      <c r="AJ287" s="177"/>
      <c r="AK287" s="177"/>
      <c r="AL287" s="177"/>
      <c r="AM287" s="177"/>
      <c r="AN287" s="177"/>
      <c r="AP287" s="157"/>
      <c r="AQ287" s="157"/>
      <c r="AR287" s="157"/>
      <c r="AS287" s="157"/>
      <c r="AT287" s="157"/>
      <c r="AU287" s="157"/>
      <c r="AV287" s="157"/>
      <c r="AW287" s="157"/>
      <c r="AX287" s="157"/>
      <c r="AY287" s="157"/>
      <c r="AZ287" s="157"/>
      <c r="BA287" s="157"/>
    </row>
    <row r="288" spans="1:53" s="178" customFormat="1" ht="15.75">
      <c r="A288" s="161"/>
      <c r="B288" s="175"/>
      <c r="C288" s="176"/>
      <c r="D288" s="176"/>
      <c r="E288" s="176"/>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7"/>
      <c r="AL288" s="177"/>
      <c r="AM288" s="177"/>
      <c r="AN288" s="177"/>
      <c r="AP288" s="157"/>
      <c r="AQ288" s="157"/>
      <c r="AR288" s="157"/>
      <c r="AS288" s="157"/>
      <c r="AT288" s="157"/>
      <c r="AU288" s="157"/>
      <c r="AV288" s="157"/>
      <c r="AW288" s="157"/>
      <c r="AX288" s="157"/>
      <c r="AY288" s="157"/>
      <c r="AZ288" s="157"/>
      <c r="BA288" s="157"/>
    </row>
    <row r="289" spans="1:53" s="178" customFormat="1" ht="15.75">
      <c r="A289" s="161"/>
      <c r="B289" s="175"/>
      <c r="C289" s="176"/>
      <c r="D289" s="176"/>
      <c r="E289" s="176"/>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7"/>
      <c r="AK289" s="177"/>
      <c r="AL289" s="177"/>
      <c r="AM289" s="177"/>
      <c r="AN289" s="177"/>
      <c r="AP289" s="157"/>
      <c r="AQ289" s="157"/>
      <c r="AR289" s="157"/>
      <c r="AS289" s="157"/>
      <c r="AT289" s="157"/>
      <c r="AU289" s="157"/>
      <c r="AV289" s="157"/>
      <c r="AW289" s="157"/>
      <c r="AX289" s="157"/>
      <c r="AY289" s="157"/>
      <c r="AZ289" s="157"/>
      <c r="BA289" s="157"/>
    </row>
    <row r="290" spans="1:53" s="178" customFormat="1" ht="15.75">
      <c r="A290" s="161"/>
      <c r="B290" s="175"/>
      <c r="C290" s="176"/>
      <c r="D290" s="176"/>
      <c r="E290" s="176"/>
      <c r="F290" s="177"/>
      <c r="G290" s="177"/>
      <c r="H290" s="177"/>
      <c r="I290" s="177"/>
      <c r="J290" s="177"/>
      <c r="K290" s="177"/>
      <c r="L290" s="177"/>
      <c r="M290" s="177"/>
      <c r="N290" s="177"/>
      <c r="O290" s="177"/>
      <c r="P290" s="177"/>
      <c r="Q290" s="177"/>
      <c r="R290" s="177"/>
      <c r="S290" s="177"/>
      <c r="T290" s="177"/>
      <c r="U290" s="177"/>
      <c r="V290" s="177"/>
      <c r="W290" s="177"/>
      <c r="X290" s="177"/>
      <c r="Y290" s="177"/>
      <c r="Z290" s="177"/>
      <c r="AA290" s="177"/>
      <c r="AB290" s="177"/>
      <c r="AC290" s="177"/>
      <c r="AD290" s="177"/>
      <c r="AE290" s="177"/>
      <c r="AF290" s="177"/>
      <c r="AG290" s="177"/>
      <c r="AH290" s="177"/>
      <c r="AI290" s="177"/>
      <c r="AJ290" s="177"/>
      <c r="AK290" s="177"/>
      <c r="AL290" s="177"/>
      <c r="AM290" s="177"/>
      <c r="AN290" s="177"/>
      <c r="AP290" s="157"/>
      <c r="AQ290" s="157"/>
      <c r="AR290" s="157"/>
      <c r="AS290" s="157"/>
      <c r="AT290" s="157"/>
      <c r="AU290" s="157"/>
      <c r="AV290" s="157"/>
      <c r="AW290" s="157"/>
      <c r="AX290" s="157"/>
      <c r="AY290" s="157"/>
      <c r="AZ290" s="157"/>
      <c r="BA290" s="157"/>
    </row>
    <row r="291" spans="1:53" s="178" customFormat="1" ht="15.75">
      <c r="A291" s="161"/>
      <c r="B291" s="175"/>
      <c r="C291" s="176"/>
      <c r="D291" s="176"/>
      <c r="E291" s="176"/>
      <c r="F291" s="177"/>
      <c r="G291" s="177"/>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P291" s="157"/>
      <c r="AQ291" s="157"/>
      <c r="AR291" s="157"/>
      <c r="AS291" s="157"/>
      <c r="AT291" s="157"/>
      <c r="AU291" s="157"/>
      <c r="AV291" s="157"/>
      <c r="AW291" s="157"/>
      <c r="AX291" s="157"/>
      <c r="AY291" s="157"/>
      <c r="AZ291" s="157"/>
      <c r="BA291" s="157"/>
    </row>
    <row r="292" spans="1:53" s="178" customFormat="1" ht="15.75">
      <c r="A292" s="161"/>
      <c r="B292" s="175"/>
      <c r="C292" s="176"/>
      <c r="D292" s="176"/>
      <c r="E292" s="176"/>
      <c r="F292" s="177"/>
      <c r="G292" s="177"/>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7"/>
      <c r="AJ292" s="177"/>
      <c r="AK292" s="177"/>
      <c r="AL292" s="177"/>
      <c r="AM292" s="177"/>
      <c r="AN292" s="177"/>
      <c r="AP292" s="157"/>
      <c r="AQ292" s="157"/>
      <c r="AR292" s="157"/>
      <c r="AS292" s="157"/>
      <c r="AT292" s="157"/>
      <c r="AU292" s="157"/>
      <c r="AV292" s="157"/>
      <c r="AW292" s="157"/>
      <c r="AX292" s="157"/>
      <c r="AY292" s="157"/>
      <c r="AZ292" s="157"/>
      <c r="BA292" s="157"/>
    </row>
    <row r="293" spans="1:53" s="178" customFormat="1" ht="15.75">
      <c r="A293" s="161"/>
      <c r="B293" s="175"/>
      <c r="C293" s="176"/>
      <c r="D293" s="176"/>
      <c r="E293" s="176"/>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c r="AJ293" s="177"/>
      <c r="AK293" s="177"/>
      <c r="AL293" s="177"/>
      <c r="AM293" s="177"/>
      <c r="AN293" s="177"/>
      <c r="AP293" s="157"/>
      <c r="AQ293" s="157"/>
      <c r="AR293" s="157"/>
      <c r="AS293" s="157"/>
      <c r="AT293" s="157"/>
      <c r="AU293" s="157"/>
      <c r="AV293" s="157"/>
      <c r="AW293" s="157"/>
      <c r="AX293" s="157"/>
      <c r="AY293" s="157"/>
      <c r="AZ293" s="157"/>
      <c r="BA293" s="157"/>
    </row>
    <row r="294" spans="1:53" s="178" customFormat="1" ht="15.75">
      <c r="A294" s="161"/>
      <c r="B294" s="175"/>
      <c r="C294" s="176"/>
      <c r="D294" s="176"/>
      <c r="E294" s="176"/>
      <c r="F294" s="177"/>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c r="AJ294" s="177"/>
      <c r="AK294" s="177"/>
      <c r="AL294" s="177"/>
      <c r="AM294" s="177"/>
      <c r="AN294" s="177"/>
      <c r="AP294" s="157"/>
      <c r="AQ294" s="157"/>
      <c r="AR294" s="157"/>
      <c r="AS294" s="157"/>
      <c r="AT294" s="157"/>
      <c r="AU294" s="157"/>
      <c r="AV294" s="157"/>
      <c r="AW294" s="157"/>
      <c r="AX294" s="157"/>
      <c r="AY294" s="157"/>
      <c r="AZ294" s="157"/>
      <c r="BA294" s="157"/>
    </row>
    <row r="295" spans="1:53" s="178" customFormat="1" ht="15.75">
      <c r="A295" s="161"/>
      <c r="B295" s="175"/>
      <c r="C295" s="176"/>
      <c r="D295" s="176"/>
      <c r="E295" s="176"/>
      <c r="F295" s="177"/>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7"/>
      <c r="AC295" s="177"/>
      <c r="AD295" s="177"/>
      <c r="AE295" s="177"/>
      <c r="AF295" s="177"/>
      <c r="AG295" s="177"/>
      <c r="AH295" s="177"/>
      <c r="AI295" s="177"/>
      <c r="AJ295" s="177"/>
      <c r="AK295" s="177"/>
      <c r="AL295" s="177"/>
      <c r="AM295" s="177"/>
      <c r="AN295" s="177"/>
      <c r="AP295" s="157"/>
      <c r="AQ295" s="157"/>
      <c r="AR295" s="157"/>
      <c r="AS295" s="157"/>
      <c r="AT295" s="157"/>
      <c r="AU295" s="157"/>
      <c r="AV295" s="157"/>
      <c r="AW295" s="157"/>
      <c r="AX295" s="157"/>
      <c r="AY295" s="157"/>
      <c r="AZ295" s="157"/>
      <c r="BA295" s="157"/>
    </row>
    <row r="296" spans="1:53" s="178" customFormat="1" ht="15.75">
      <c r="A296" s="161"/>
      <c r="B296" s="175"/>
      <c r="C296" s="176"/>
      <c r="D296" s="176"/>
      <c r="E296" s="176"/>
      <c r="F296" s="177"/>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77"/>
      <c r="AD296" s="177"/>
      <c r="AE296" s="177"/>
      <c r="AF296" s="177"/>
      <c r="AG296" s="177"/>
      <c r="AH296" s="177"/>
      <c r="AI296" s="177"/>
      <c r="AJ296" s="177"/>
      <c r="AK296" s="177"/>
      <c r="AL296" s="177"/>
      <c r="AM296" s="177"/>
      <c r="AN296" s="177"/>
      <c r="AP296" s="157"/>
      <c r="AQ296" s="157"/>
      <c r="AR296" s="157"/>
      <c r="AS296" s="157"/>
      <c r="AT296" s="157"/>
      <c r="AU296" s="157"/>
      <c r="AV296" s="157"/>
      <c r="AW296" s="157"/>
      <c r="AX296" s="157"/>
      <c r="AY296" s="157"/>
      <c r="AZ296" s="157"/>
      <c r="BA296" s="157"/>
    </row>
    <row r="297" spans="1:53" s="178" customFormat="1" ht="15.75">
      <c r="A297" s="161"/>
      <c r="B297" s="175"/>
      <c r="C297" s="176"/>
      <c r="D297" s="176"/>
      <c r="E297" s="176"/>
      <c r="F297" s="177"/>
      <c r="G297" s="177"/>
      <c r="H297" s="177"/>
      <c r="I297" s="177"/>
      <c r="J297" s="177"/>
      <c r="K297" s="177"/>
      <c r="L297" s="177"/>
      <c r="M297" s="177"/>
      <c r="N297" s="177"/>
      <c r="O297" s="177"/>
      <c r="P297" s="177"/>
      <c r="Q297" s="177"/>
      <c r="R297" s="177"/>
      <c r="S297" s="177"/>
      <c r="T297" s="177"/>
      <c r="U297" s="177"/>
      <c r="V297" s="177"/>
      <c r="W297" s="177"/>
      <c r="X297" s="177"/>
      <c r="Y297" s="177"/>
      <c r="Z297" s="177"/>
      <c r="AA297" s="177"/>
      <c r="AB297" s="177"/>
      <c r="AC297" s="177"/>
      <c r="AD297" s="177"/>
      <c r="AE297" s="177"/>
      <c r="AF297" s="177"/>
      <c r="AG297" s="177"/>
      <c r="AH297" s="177"/>
      <c r="AI297" s="177"/>
      <c r="AJ297" s="177"/>
      <c r="AK297" s="177"/>
      <c r="AL297" s="177"/>
      <c r="AM297" s="177"/>
      <c r="AN297" s="177"/>
      <c r="AP297" s="157"/>
      <c r="AQ297" s="157"/>
      <c r="AR297" s="157"/>
      <c r="AS297" s="157"/>
      <c r="AT297" s="157"/>
      <c r="AU297" s="157"/>
      <c r="AV297" s="157"/>
      <c r="AW297" s="157"/>
      <c r="AX297" s="157"/>
      <c r="AY297" s="157"/>
      <c r="AZ297" s="157"/>
      <c r="BA297" s="157"/>
    </row>
    <row r="298" spans="1:53" s="178" customFormat="1" ht="15.75">
      <c r="A298" s="161"/>
      <c r="B298" s="175"/>
      <c r="C298" s="176"/>
      <c r="D298" s="176"/>
      <c r="E298" s="176"/>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P298" s="157"/>
      <c r="AQ298" s="157"/>
      <c r="AR298" s="157"/>
      <c r="AS298" s="157"/>
      <c r="AT298" s="157"/>
      <c r="AU298" s="157"/>
      <c r="AV298" s="157"/>
      <c r="AW298" s="157"/>
      <c r="AX298" s="157"/>
      <c r="AY298" s="157"/>
      <c r="AZ298" s="157"/>
      <c r="BA298" s="157"/>
    </row>
    <row r="299" spans="1:53" s="178" customFormat="1" ht="15.75">
      <c r="A299" s="161"/>
      <c r="B299" s="175"/>
      <c r="C299" s="176"/>
      <c r="D299" s="176"/>
      <c r="E299" s="176"/>
      <c r="F299" s="177"/>
      <c r="G299" s="177"/>
      <c r="H299" s="177"/>
      <c r="I299" s="177"/>
      <c r="J299" s="177"/>
      <c r="K299" s="177"/>
      <c r="L299" s="177"/>
      <c r="M299" s="177"/>
      <c r="N299" s="177"/>
      <c r="O299" s="177"/>
      <c r="P299" s="177"/>
      <c r="Q299" s="177"/>
      <c r="R299" s="177"/>
      <c r="S299" s="177"/>
      <c r="T299" s="177"/>
      <c r="U299" s="177"/>
      <c r="V299" s="177"/>
      <c r="W299" s="177"/>
      <c r="X299" s="177"/>
      <c r="Y299" s="177"/>
      <c r="Z299" s="177"/>
      <c r="AA299" s="177"/>
      <c r="AB299" s="177"/>
      <c r="AC299" s="177"/>
      <c r="AD299" s="177"/>
      <c r="AE299" s="177"/>
      <c r="AF299" s="177"/>
      <c r="AG299" s="177"/>
      <c r="AH299" s="177"/>
      <c r="AI299" s="177"/>
      <c r="AJ299" s="177"/>
      <c r="AK299" s="177"/>
      <c r="AL299" s="177"/>
      <c r="AM299" s="177"/>
      <c r="AN299" s="177"/>
      <c r="AP299" s="157"/>
      <c r="AQ299" s="157"/>
      <c r="AR299" s="157"/>
      <c r="AS299" s="157"/>
      <c r="AT299" s="157"/>
      <c r="AU299" s="157"/>
      <c r="AV299" s="157"/>
      <c r="AW299" s="157"/>
      <c r="AX299" s="157"/>
      <c r="AY299" s="157"/>
      <c r="AZ299" s="157"/>
      <c r="BA299" s="157"/>
    </row>
    <row r="300" spans="1:53" s="178" customFormat="1" ht="15.75">
      <c r="A300" s="161"/>
      <c r="B300" s="175"/>
      <c r="C300" s="176"/>
      <c r="D300" s="176"/>
      <c r="E300" s="176"/>
      <c r="F300" s="177"/>
      <c r="G300" s="177"/>
      <c r="H300" s="177"/>
      <c r="I300" s="177"/>
      <c r="J300" s="177"/>
      <c r="K300" s="177"/>
      <c r="L300" s="177"/>
      <c r="M300" s="177"/>
      <c r="N300" s="177"/>
      <c r="O300" s="177"/>
      <c r="P300" s="177"/>
      <c r="Q300" s="177"/>
      <c r="R300" s="177"/>
      <c r="S300" s="177"/>
      <c r="T300" s="177"/>
      <c r="U300" s="177"/>
      <c r="V300" s="177"/>
      <c r="W300" s="177"/>
      <c r="X300" s="177"/>
      <c r="Y300" s="177"/>
      <c r="Z300" s="177"/>
      <c r="AA300" s="177"/>
      <c r="AB300" s="177"/>
      <c r="AC300" s="177"/>
      <c r="AD300" s="177"/>
      <c r="AE300" s="177"/>
      <c r="AF300" s="177"/>
      <c r="AG300" s="177"/>
      <c r="AH300" s="177"/>
      <c r="AI300" s="177"/>
      <c r="AJ300" s="177"/>
      <c r="AK300" s="177"/>
      <c r="AL300" s="177"/>
      <c r="AM300" s="177"/>
      <c r="AN300" s="177"/>
      <c r="AP300" s="157"/>
      <c r="AQ300" s="157"/>
      <c r="AR300" s="157"/>
      <c r="AS300" s="157"/>
      <c r="AT300" s="157"/>
      <c r="AU300" s="157"/>
      <c r="AV300" s="157"/>
      <c r="AW300" s="157"/>
      <c r="AX300" s="157"/>
      <c r="AY300" s="157"/>
      <c r="AZ300" s="157"/>
      <c r="BA300" s="157"/>
    </row>
    <row r="301" spans="1:53" s="178" customFormat="1" ht="15.75">
      <c r="A301" s="161"/>
      <c r="B301" s="175"/>
      <c r="C301" s="176"/>
      <c r="D301" s="176"/>
      <c r="E301" s="176"/>
      <c r="F301" s="177"/>
      <c r="G301" s="177"/>
      <c r="H301" s="177"/>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7"/>
      <c r="AL301" s="177"/>
      <c r="AM301" s="177"/>
      <c r="AN301" s="177"/>
      <c r="AP301" s="157"/>
      <c r="AQ301" s="157"/>
      <c r="AR301" s="157"/>
      <c r="AS301" s="157"/>
      <c r="AT301" s="157"/>
      <c r="AU301" s="157"/>
      <c r="AV301" s="157"/>
      <c r="AW301" s="157"/>
      <c r="AX301" s="157"/>
      <c r="AY301" s="157"/>
      <c r="AZ301" s="157"/>
      <c r="BA301" s="157"/>
    </row>
    <row r="302" spans="1:53" s="178" customFormat="1" ht="15.75">
      <c r="A302" s="161"/>
      <c r="B302" s="175"/>
      <c r="C302" s="176"/>
      <c r="D302" s="176"/>
      <c r="E302" s="176"/>
      <c r="F302" s="177"/>
      <c r="G302" s="177"/>
      <c r="H302" s="177"/>
      <c r="I302" s="177"/>
      <c r="J302" s="177"/>
      <c r="K302" s="177"/>
      <c r="L302" s="177"/>
      <c r="M302" s="177"/>
      <c r="N302" s="177"/>
      <c r="O302" s="177"/>
      <c r="P302" s="177"/>
      <c r="Q302" s="177"/>
      <c r="R302" s="177"/>
      <c r="S302" s="177"/>
      <c r="T302" s="177"/>
      <c r="U302" s="177"/>
      <c r="V302" s="177"/>
      <c r="W302" s="177"/>
      <c r="X302" s="177"/>
      <c r="Y302" s="177"/>
      <c r="Z302" s="177"/>
      <c r="AA302" s="177"/>
      <c r="AB302" s="177"/>
      <c r="AC302" s="177"/>
      <c r="AD302" s="177"/>
      <c r="AE302" s="177"/>
      <c r="AF302" s="177"/>
      <c r="AG302" s="177"/>
      <c r="AH302" s="177"/>
      <c r="AI302" s="177"/>
      <c r="AJ302" s="177"/>
      <c r="AK302" s="177"/>
      <c r="AL302" s="177"/>
      <c r="AM302" s="177"/>
      <c r="AN302" s="177"/>
      <c r="AP302" s="157"/>
      <c r="AQ302" s="157"/>
      <c r="AR302" s="157"/>
      <c r="AS302" s="157"/>
      <c r="AT302" s="157"/>
      <c r="AU302" s="157"/>
      <c r="AV302" s="157"/>
      <c r="AW302" s="157"/>
      <c r="AX302" s="157"/>
      <c r="AY302" s="157"/>
      <c r="AZ302" s="157"/>
      <c r="BA302" s="157"/>
    </row>
    <row r="303" spans="1:53" s="178" customFormat="1" ht="15.75">
      <c r="A303" s="161"/>
      <c r="B303" s="175"/>
      <c r="C303" s="176"/>
      <c r="D303" s="176"/>
      <c r="E303" s="176"/>
      <c r="F303" s="177"/>
      <c r="G303" s="177"/>
      <c r="H303" s="177"/>
      <c r="I303" s="177"/>
      <c r="J303" s="177"/>
      <c r="K303" s="177"/>
      <c r="L303" s="177"/>
      <c r="M303" s="177"/>
      <c r="N303" s="177"/>
      <c r="O303" s="177"/>
      <c r="P303" s="177"/>
      <c r="Q303" s="177"/>
      <c r="R303" s="177"/>
      <c r="S303" s="177"/>
      <c r="T303" s="177"/>
      <c r="U303" s="177"/>
      <c r="V303" s="177"/>
      <c r="W303" s="177"/>
      <c r="X303" s="177"/>
      <c r="Y303" s="177"/>
      <c r="Z303" s="177"/>
      <c r="AA303" s="177"/>
      <c r="AB303" s="177"/>
      <c r="AC303" s="177"/>
      <c r="AD303" s="177"/>
      <c r="AE303" s="177"/>
      <c r="AF303" s="177"/>
      <c r="AG303" s="177"/>
      <c r="AH303" s="177"/>
      <c r="AI303" s="177"/>
      <c r="AJ303" s="177"/>
      <c r="AK303" s="177"/>
      <c r="AL303" s="177"/>
      <c r="AM303" s="177"/>
      <c r="AN303" s="177"/>
      <c r="AP303" s="157"/>
      <c r="AQ303" s="157"/>
      <c r="AR303" s="157"/>
      <c r="AS303" s="157"/>
      <c r="AT303" s="157"/>
      <c r="AU303" s="157"/>
      <c r="AV303" s="157"/>
      <c r="AW303" s="157"/>
      <c r="AX303" s="157"/>
      <c r="AY303" s="157"/>
      <c r="AZ303" s="157"/>
      <c r="BA303" s="157"/>
    </row>
    <row r="304" spans="1:53" s="178" customFormat="1" ht="15.75">
      <c r="A304" s="161"/>
      <c r="B304" s="175"/>
      <c r="C304" s="176"/>
      <c r="D304" s="176"/>
      <c r="E304" s="176"/>
      <c r="F304" s="177"/>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c r="AD304" s="177"/>
      <c r="AE304" s="177"/>
      <c r="AF304" s="177"/>
      <c r="AG304" s="177"/>
      <c r="AH304" s="177"/>
      <c r="AI304" s="177"/>
      <c r="AJ304" s="177"/>
      <c r="AK304" s="177"/>
      <c r="AL304" s="177"/>
      <c r="AM304" s="177"/>
      <c r="AN304" s="177"/>
      <c r="AP304" s="157"/>
      <c r="AQ304" s="157"/>
      <c r="AR304" s="157"/>
      <c r="AS304" s="157"/>
      <c r="AT304" s="157"/>
      <c r="AU304" s="157"/>
      <c r="AV304" s="157"/>
      <c r="AW304" s="157"/>
      <c r="AX304" s="157"/>
      <c r="AY304" s="157"/>
      <c r="AZ304" s="157"/>
      <c r="BA304" s="157"/>
    </row>
    <row r="305" spans="1:53" s="178" customFormat="1" ht="15.75">
      <c r="A305" s="161"/>
      <c r="B305" s="175"/>
      <c r="C305" s="176"/>
      <c r="D305" s="176"/>
      <c r="E305" s="176"/>
      <c r="F305" s="177"/>
      <c r="G305" s="177"/>
      <c r="H305" s="177"/>
      <c r="I305" s="177"/>
      <c r="J305" s="177"/>
      <c r="K305" s="177"/>
      <c r="L305" s="177"/>
      <c r="M305" s="177"/>
      <c r="N305" s="177"/>
      <c r="O305" s="177"/>
      <c r="P305" s="177"/>
      <c r="Q305" s="177"/>
      <c r="R305" s="177"/>
      <c r="S305" s="177"/>
      <c r="T305" s="177"/>
      <c r="U305" s="177"/>
      <c r="V305" s="177"/>
      <c r="W305" s="177"/>
      <c r="X305" s="177"/>
      <c r="Y305" s="177"/>
      <c r="Z305" s="177"/>
      <c r="AA305" s="177"/>
      <c r="AB305" s="177"/>
      <c r="AC305" s="177"/>
      <c r="AD305" s="177"/>
      <c r="AE305" s="177"/>
      <c r="AF305" s="177"/>
      <c r="AG305" s="177"/>
      <c r="AH305" s="177"/>
      <c r="AI305" s="177"/>
      <c r="AJ305" s="177"/>
      <c r="AK305" s="177"/>
      <c r="AL305" s="177"/>
      <c r="AM305" s="177"/>
      <c r="AN305" s="177"/>
      <c r="AP305" s="157"/>
      <c r="AQ305" s="157"/>
      <c r="AR305" s="157"/>
      <c r="AS305" s="157"/>
      <c r="AT305" s="157"/>
      <c r="AU305" s="157"/>
      <c r="AV305" s="157"/>
      <c r="AW305" s="157"/>
      <c r="AX305" s="157"/>
      <c r="AY305" s="157"/>
      <c r="AZ305" s="157"/>
      <c r="BA305" s="157"/>
    </row>
    <row r="306" spans="1:53" s="178" customFormat="1" ht="15.75">
      <c r="A306" s="161"/>
      <c r="B306" s="175"/>
      <c r="C306" s="176"/>
      <c r="D306" s="176"/>
      <c r="E306" s="176"/>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c r="AJ306" s="177"/>
      <c r="AK306" s="177"/>
      <c r="AL306" s="177"/>
      <c r="AM306" s="177"/>
      <c r="AN306" s="177"/>
      <c r="AP306" s="157"/>
      <c r="AQ306" s="157"/>
      <c r="AR306" s="157"/>
      <c r="AS306" s="157"/>
      <c r="AT306" s="157"/>
      <c r="AU306" s="157"/>
      <c r="AV306" s="157"/>
      <c r="AW306" s="157"/>
      <c r="AX306" s="157"/>
      <c r="AY306" s="157"/>
      <c r="AZ306" s="157"/>
      <c r="BA306" s="157"/>
    </row>
    <row r="307" spans="1:53" s="178" customFormat="1" ht="15.75">
      <c r="A307" s="161"/>
      <c r="B307" s="175"/>
      <c r="C307" s="176"/>
      <c r="D307" s="176"/>
      <c r="E307" s="176"/>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P307" s="157"/>
      <c r="AQ307" s="157"/>
      <c r="AR307" s="157"/>
      <c r="AS307" s="157"/>
      <c r="AT307" s="157"/>
      <c r="AU307" s="157"/>
      <c r="AV307" s="157"/>
      <c r="AW307" s="157"/>
      <c r="AX307" s="157"/>
      <c r="AY307" s="157"/>
      <c r="AZ307" s="157"/>
      <c r="BA307" s="157"/>
    </row>
    <row r="308" spans="1:53" s="178" customFormat="1" ht="15.75">
      <c r="A308" s="161"/>
      <c r="B308" s="175"/>
      <c r="C308" s="176"/>
      <c r="D308" s="176"/>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P308" s="157"/>
      <c r="AQ308" s="157"/>
      <c r="AR308" s="157"/>
      <c r="AS308" s="157"/>
      <c r="AT308" s="157"/>
      <c r="AU308" s="157"/>
      <c r="AV308" s="157"/>
      <c r="AW308" s="157"/>
      <c r="AX308" s="157"/>
      <c r="AY308" s="157"/>
      <c r="AZ308" s="157"/>
      <c r="BA308" s="157"/>
    </row>
    <row r="309" spans="1:53" s="178" customFormat="1" ht="15.75">
      <c r="A309" s="161"/>
      <c r="B309" s="175"/>
      <c r="C309" s="176"/>
      <c r="D309" s="176"/>
      <c r="E309" s="176"/>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7"/>
      <c r="AL309" s="177"/>
      <c r="AM309" s="177"/>
      <c r="AN309" s="177"/>
      <c r="AP309" s="157"/>
      <c r="AQ309" s="157"/>
      <c r="AR309" s="157"/>
      <c r="AS309" s="157"/>
      <c r="AT309" s="157"/>
      <c r="AU309" s="157"/>
      <c r="AV309" s="157"/>
      <c r="AW309" s="157"/>
      <c r="AX309" s="157"/>
      <c r="AY309" s="157"/>
      <c r="AZ309" s="157"/>
      <c r="BA309" s="157"/>
    </row>
    <row r="310" spans="1:53" s="178" customFormat="1" ht="15.75">
      <c r="A310" s="161"/>
      <c r="B310" s="175"/>
      <c r="C310" s="176"/>
      <c r="D310" s="176"/>
      <c r="E310" s="176"/>
      <c r="F310" s="177"/>
      <c r="G310" s="177"/>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P310" s="157"/>
      <c r="AQ310" s="157"/>
      <c r="AR310" s="157"/>
      <c r="AS310" s="157"/>
      <c r="AT310" s="157"/>
      <c r="AU310" s="157"/>
      <c r="AV310" s="157"/>
      <c r="AW310" s="157"/>
      <c r="AX310" s="157"/>
      <c r="AY310" s="157"/>
      <c r="AZ310" s="157"/>
      <c r="BA310" s="157"/>
    </row>
    <row r="311" spans="1:53" s="178" customFormat="1" ht="15.75">
      <c r="A311" s="161"/>
      <c r="B311" s="175"/>
      <c r="C311" s="176"/>
      <c r="D311" s="176"/>
      <c r="E311" s="176"/>
      <c r="F311" s="177"/>
      <c r="G311" s="177"/>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P311" s="157"/>
      <c r="AQ311" s="157"/>
      <c r="AR311" s="157"/>
      <c r="AS311" s="157"/>
      <c r="AT311" s="157"/>
      <c r="AU311" s="157"/>
      <c r="AV311" s="157"/>
      <c r="AW311" s="157"/>
      <c r="AX311" s="157"/>
      <c r="AY311" s="157"/>
      <c r="AZ311" s="157"/>
      <c r="BA311" s="157"/>
    </row>
    <row r="312" spans="1:53" s="178" customFormat="1" ht="15.75">
      <c r="A312" s="161"/>
      <c r="B312" s="175"/>
      <c r="C312" s="176"/>
      <c r="D312" s="176"/>
      <c r="E312" s="176"/>
      <c r="F312" s="177"/>
      <c r="G312" s="177"/>
      <c r="H312" s="177"/>
      <c r="I312" s="177"/>
      <c r="J312" s="177"/>
      <c r="K312" s="177"/>
      <c r="L312" s="177"/>
      <c r="M312" s="177"/>
      <c r="N312" s="177"/>
      <c r="O312" s="177"/>
      <c r="P312" s="177"/>
      <c r="Q312" s="177"/>
      <c r="R312" s="177"/>
      <c r="S312" s="177"/>
      <c r="T312" s="177"/>
      <c r="U312" s="177"/>
      <c r="V312" s="177"/>
      <c r="W312" s="177"/>
      <c r="X312" s="177"/>
      <c r="Y312" s="177"/>
      <c r="Z312" s="177"/>
      <c r="AA312" s="177"/>
      <c r="AB312" s="177"/>
      <c r="AC312" s="177"/>
      <c r="AD312" s="177"/>
      <c r="AE312" s="177"/>
      <c r="AF312" s="177"/>
      <c r="AG312" s="177"/>
      <c r="AH312" s="177"/>
      <c r="AI312" s="177"/>
      <c r="AJ312" s="177"/>
      <c r="AK312" s="177"/>
      <c r="AL312" s="177"/>
      <c r="AM312" s="177"/>
      <c r="AN312" s="177"/>
      <c r="AP312" s="157"/>
      <c r="AQ312" s="157"/>
      <c r="AR312" s="157"/>
      <c r="AS312" s="157"/>
      <c r="AT312" s="157"/>
      <c r="AU312" s="157"/>
      <c r="AV312" s="157"/>
      <c r="AW312" s="157"/>
      <c r="AX312" s="157"/>
      <c r="AY312" s="157"/>
      <c r="AZ312" s="157"/>
      <c r="BA312" s="157"/>
    </row>
    <row r="313" spans="1:53" s="178" customFormat="1" ht="15.75">
      <c r="A313" s="161"/>
      <c r="B313" s="175"/>
      <c r="C313" s="176"/>
      <c r="D313" s="176"/>
      <c r="E313" s="176"/>
      <c r="F313" s="177"/>
      <c r="G313" s="177"/>
      <c r="H313" s="177"/>
      <c r="I313" s="177"/>
      <c r="J313" s="177"/>
      <c r="K313" s="177"/>
      <c r="L313" s="177"/>
      <c r="M313" s="177"/>
      <c r="N313" s="177"/>
      <c r="O313" s="177"/>
      <c r="P313" s="177"/>
      <c r="Q313" s="177"/>
      <c r="R313" s="177"/>
      <c r="S313" s="177"/>
      <c r="T313" s="177"/>
      <c r="U313" s="177"/>
      <c r="V313" s="177"/>
      <c r="W313" s="177"/>
      <c r="X313" s="177"/>
      <c r="Y313" s="177"/>
      <c r="Z313" s="177"/>
      <c r="AA313" s="177"/>
      <c r="AB313" s="177"/>
      <c r="AC313" s="177"/>
      <c r="AD313" s="177"/>
      <c r="AE313" s="177"/>
      <c r="AF313" s="177"/>
      <c r="AG313" s="177"/>
      <c r="AH313" s="177"/>
      <c r="AI313" s="177"/>
      <c r="AJ313" s="177"/>
      <c r="AK313" s="177"/>
      <c r="AL313" s="177"/>
      <c r="AM313" s="177"/>
      <c r="AN313" s="177"/>
      <c r="AP313" s="157"/>
      <c r="AQ313" s="157"/>
      <c r="AR313" s="157"/>
      <c r="AS313" s="157"/>
      <c r="AT313" s="157"/>
      <c r="AU313" s="157"/>
      <c r="AV313" s="157"/>
      <c r="AW313" s="157"/>
      <c r="AX313" s="157"/>
      <c r="AY313" s="157"/>
      <c r="AZ313" s="157"/>
      <c r="BA313" s="157"/>
    </row>
    <row r="314" spans="1:53" s="178" customFormat="1" ht="15.75">
      <c r="A314" s="161"/>
      <c r="B314" s="175"/>
      <c r="C314" s="176"/>
      <c r="D314" s="176"/>
      <c r="E314" s="176"/>
      <c r="F314" s="177"/>
      <c r="G314" s="177"/>
      <c r="H314" s="177"/>
      <c r="I314" s="177"/>
      <c r="J314" s="177"/>
      <c r="K314" s="177"/>
      <c r="L314" s="177"/>
      <c r="M314" s="177"/>
      <c r="N314" s="177"/>
      <c r="O314" s="177"/>
      <c r="P314" s="177"/>
      <c r="Q314" s="177"/>
      <c r="R314" s="177"/>
      <c r="S314" s="177"/>
      <c r="T314" s="177"/>
      <c r="U314" s="177"/>
      <c r="V314" s="177"/>
      <c r="W314" s="177"/>
      <c r="X314" s="177"/>
      <c r="Y314" s="177"/>
      <c r="Z314" s="177"/>
      <c r="AA314" s="177"/>
      <c r="AB314" s="177"/>
      <c r="AC314" s="177"/>
      <c r="AD314" s="177"/>
      <c r="AE314" s="177"/>
      <c r="AF314" s="177"/>
      <c r="AG314" s="177"/>
      <c r="AH314" s="177"/>
      <c r="AI314" s="177"/>
      <c r="AJ314" s="177"/>
      <c r="AK314" s="177"/>
      <c r="AL314" s="177"/>
      <c r="AM314" s="177"/>
      <c r="AN314" s="177"/>
      <c r="AP314" s="157"/>
      <c r="AQ314" s="157"/>
      <c r="AR314" s="157"/>
      <c r="AS314" s="157"/>
      <c r="AT314" s="157"/>
      <c r="AU314" s="157"/>
      <c r="AV314" s="157"/>
      <c r="AW314" s="157"/>
      <c r="AX314" s="157"/>
      <c r="AY314" s="157"/>
      <c r="AZ314" s="157"/>
      <c r="BA314" s="157"/>
    </row>
    <row r="315" spans="1:53" s="178" customFormat="1" ht="15.75">
      <c r="A315" s="161"/>
      <c r="B315" s="175"/>
      <c r="C315" s="176"/>
      <c r="D315" s="176"/>
      <c r="E315" s="176"/>
      <c r="F315" s="177"/>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c r="AJ315" s="177"/>
      <c r="AK315" s="177"/>
      <c r="AL315" s="177"/>
      <c r="AM315" s="177"/>
      <c r="AN315" s="177"/>
      <c r="AP315" s="157"/>
      <c r="AQ315" s="157"/>
      <c r="AR315" s="157"/>
      <c r="AS315" s="157"/>
      <c r="AT315" s="157"/>
      <c r="AU315" s="157"/>
      <c r="AV315" s="157"/>
      <c r="AW315" s="157"/>
      <c r="AX315" s="157"/>
      <c r="AY315" s="157"/>
      <c r="AZ315" s="157"/>
      <c r="BA315" s="157"/>
    </row>
    <row r="316" spans="1:53" s="178" customFormat="1" ht="15.75">
      <c r="A316" s="161"/>
      <c r="B316" s="175"/>
      <c r="C316" s="176"/>
      <c r="D316" s="176"/>
      <c r="E316" s="176"/>
      <c r="F316" s="177"/>
      <c r="G316" s="177"/>
      <c r="H316" s="177"/>
      <c r="I316" s="177"/>
      <c r="J316" s="177"/>
      <c r="K316" s="177"/>
      <c r="L316" s="177"/>
      <c r="M316" s="177"/>
      <c r="N316" s="177"/>
      <c r="O316" s="177"/>
      <c r="P316" s="177"/>
      <c r="Q316" s="177"/>
      <c r="R316" s="177"/>
      <c r="S316" s="177"/>
      <c r="T316" s="177"/>
      <c r="U316" s="177"/>
      <c r="V316" s="177"/>
      <c r="W316" s="177"/>
      <c r="X316" s="177"/>
      <c r="Y316" s="177"/>
      <c r="Z316" s="177"/>
      <c r="AA316" s="177"/>
      <c r="AB316" s="177"/>
      <c r="AC316" s="177"/>
      <c r="AD316" s="177"/>
      <c r="AE316" s="177"/>
      <c r="AF316" s="177"/>
      <c r="AG316" s="177"/>
      <c r="AH316" s="177"/>
      <c r="AI316" s="177"/>
      <c r="AJ316" s="177"/>
      <c r="AK316" s="177"/>
      <c r="AL316" s="177"/>
      <c r="AM316" s="177"/>
      <c r="AN316" s="177"/>
      <c r="AP316" s="157"/>
      <c r="AQ316" s="157"/>
      <c r="AR316" s="157"/>
      <c r="AS316" s="157"/>
      <c r="AT316" s="157"/>
      <c r="AU316" s="157"/>
      <c r="AV316" s="157"/>
      <c r="AW316" s="157"/>
      <c r="AX316" s="157"/>
      <c r="AY316" s="157"/>
      <c r="AZ316" s="157"/>
      <c r="BA316" s="157"/>
    </row>
    <row r="317" spans="1:53" s="178" customFormat="1" ht="15.75">
      <c r="A317" s="161"/>
      <c r="B317" s="175"/>
      <c r="C317" s="176"/>
      <c r="D317" s="176"/>
      <c r="E317" s="176"/>
      <c r="F317" s="177"/>
      <c r="G317" s="177"/>
      <c r="H317" s="177"/>
      <c r="I317" s="177"/>
      <c r="J317" s="177"/>
      <c r="K317" s="177"/>
      <c r="L317" s="177"/>
      <c r="M317" s="177"/>
      <c r="N317" s="177"/>
      <c r="O317" s="177"/>
      <c r="P317" s="177"/>
      <c r="Q317" s="177"/>
      <c r="R317" s="177"/>
      <c r="S317" s="177"/>
      <c r="T317" s="177"/>
      <c r="U317" s="177"/>
      <c r="V317" s="177"/>
      <c r="W317" s="177"/>
      <c r="X317" s="177"/>
      <c r="Y317" s="177"/>
      <c r="Z317" s="177"/>
      <c r="AA317" s="177"/>
      <c r="AB317" s="177"/>
      <c r="AC317" s="177"/>
      <c r="AD317" s="177"/>
      <c r="AE317" s="177"/>
      <c r="AF317" s="177"/>
      <c r="AG317" s="177"/>
      <c r="AH317" s="177"/>
      <c r="AI317" s="177"/>
      <c r="AJ317" s="177"/>
      <c r="AK317" s="177"/>
      <c r="AL317" s="177"/>
      <c r="AM317" s="177"/>
      <c r="AN317" s="177"/>
      <c r="AP317" s="157"/>
      <c r="AQ317" s="157"/>
      <c r="AR317" s="157"/>
      <c r="AS317" s="157"/>
      <c r="AT317" s="157"/>
      <c r="AU317" s="157"/>
      <c r="AV317" s="157"/>
      <c r="AW317" s="157"/>
      <c r="AX317" s="157"/>
      <c r="AY317" s="157"/>
      <c r="AZ317" s="157"/>
      <c r="BA317" s="157"/>
    </row>
    <row r="318" spans="1:53" s="178" customFormat="1" ht="15.75">
      <c r="A318" s="161"/>
      <c r="B318" s="175"/>
      <c r="C318" s="176"/>
      <c r="D318" s="176"/>
      <c r="E318" s="176"/>
      <c r="F318" s="177"/>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c r="AE318" s="177"/>
      <c r="AF318" s="177"/>
      <c r="AG318" s="177"/>
      <c r="AH318" s="177"/>
      <c r="AI318" s="177"/>
      <c r="AJ318" s="177"/>
      <c r="AK318" s="177"/>
      <c r="AL318" s="177"/>
      <c r="AM318" s="177"/>
      <c r="AN318" s="177"/>
      <c r="AP318" s="157"/>
      <c r="AQ318" s="157"/>
      <c r="AR318" s="157"/>
      <c r="AS318" s="157"/>
      <c r="AT318" s="157"/>
      <c r="AU318" s="157"/>
      <c r="AV318" s="157"/>
      <c r="AW318" s="157"/>
      <c r="AX318" s="157"/>
      <c r="AY318" s="157"/>
      <c r="AZ318" s="157"/>
      <c r="BA318" s="157"/>
    </row>
    <row r="319" spans="1:53" s="178" customFormat="1" ht="15.75">
      <c r="A319" s="161"/>
      <c r="B319" s="175"/>
      <c r="C319" s="176"/>
      <c r="D319" s="176"/>
      <c r="E319" s="176"/>
      <c r="F319" s="177"/>
      <c r="G319" s="177"/>
      <c r="H319" s="177"/>
      <c r="I319" s="177"/>
      <c r="J319" s="177"/>
      <c r="K319" s="177"/>
      <c r="L319" s="177"/>
      <c r="M319" s="177"/>
      <c r="N319" s="177"/>
      <c r="O319" s="177"/>
      <c r="P319" s="177"/>
      <c r="Q319" s="177"/>
      <c r="R319" s="177"/>
      <c r="S319" s="177"/>
      <c r="T319" s="177"/>
      <c r="U319" s="177"/>
      <c r="V319" s="177"/>
      <c r="W319" s="177"/>
      <c r="X319" s="177"/>
      <c r="Y319" s="177"/>
      <c r="Z319" s="177"/>
      <c r="AA319" s="177"/>
      <c r="AB319" s="177"/>
      <c r="AC319" s="177"/>
      <c r="AD319" s="177"/>
      <c r="AE319" s="177"/>
      <c r="AF319" s="177"/>
      <c r="AG319" s="177"/>
      <c r="AH319" s="177"/>
      <c r="AI319" s="177"/>
      <c r="AJ319" s="177"/>
      <c r="AK319" s="177"/>
      <c r="AL319" s="177"/>
      <c r="AM319" s="177"/>
      <c r="AN319" s="177"/>
      <c r="AP319" s="157"/>
      <c r="AQ319" s="157"/>
      <c r="AR319" s="157"/>
      <c r="AS319" s="157"/>
      <c r="AT319" s="157"/>
      <c r="AU319" s="157"/>
      <c r="AV319" s="157"/>
      <c r="AW319" s="157"/>
      <c r="AX319" s="157"/>
      <c r="AY319" s="157"/>
      <c r="AZ319" s="157"/>
      <c r="BA319" s="157"/>
    </row>
    <row r="320" spans="1:53" s="178" customFormat="1" ht="15.75">
      <c r="A320" s="161"/>
      <c r="B320" s="175"/>
      <c r="C320" s="176"/>
      <c r="D320" s="176"/>
      <c r="E320" s="176"/>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177"/>
      <c r="AK320" s="177"/>
      <c r="AL320" s="177"/>
      <c r="AM320" s="177"/>
      <c r="AN320" s="177"/>
      <c r="AP320" s="157"/>
      <c r="AQ320" s="157"/>
      <c r="AR320" s="157"/>
      <c r="AS320" s="157"/>
      <c r="AT320" s="157"/>
      <c r="AU320" s="157"/>
      <c r="AV320" s="157"/>
      <c r="AW320" s="157"/>
      <c r="AX320" s="157"/>
      <c r="AY320" s="157"/>
      <c r="AZ320" s="157"/>
      <c r="BA320" s="157"/>
    </row>
    <row r="321" spans="1:53" s="178" customFormat="1" ht="15.75">
      <c r="A321" s="161"/>
      <c r="B321" s="175"/>
      <c r="C321" s="176"/>
      <c r="D321" s="176"/>
      <c r="E321" s="176"/>
      <c r="F321" s="177"/>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77"/>
      <c r="AD321" s="177"/>
      <c r="AE321" s="177"/>
      <c r="AF321" s="177"/>
      <c r="AG321" s="177"/>
      <c r="AH321" s="177"/>
      <c r="AI321" s="177"/>
      <c r="AJ321" s="177"/>
      <c r="AK321" s="177"/>
      <c r="AL321" s="177"/>
      <c r="AM321" s="177"/>
      <c r="AN321" s="177"/>
      <c r="AP321" s="157"/>
      <c r="AQ321" s="157"/>
      <c r="AR321" s="157"/>
      <c r="AS321" s="157"/>
      <c r="AT321" s="157"/>
      <c r="AU321" s="157"/>
      <c r="AV321" s="157"/>
      <c r="AW321" s="157"/>
      <c r="AX321" s="157"/>
      <c r="AY321" s="157"/>
      <c r="AZ321" s="157"/>
      <c r="BA321" s="157"/>
    </row>
    <row r="322" spans="1:53" s="178" customFormat="1" ht="15.75">
      <c r="A322" s="161"/>
      <c r="B322" s="175"/>
      <c r="C322" s="176"/>
      <c r="D322" s="176"/>
      <c r="E322" s="176"/>
      <c r="F322" s="177"/>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7"/>
      <c r="AL322" s="177"/>
      <c r="AM322" s="177"/>
      <c r="AN322" s="177"/>
      <c r="AP322" s="157"/>
      <c r="AQ322" s="157"/>
      <c r="AR322" s="157"/>
      <c r="AS322" s="157"/>
      <c r="AT322" s="157"/>
      <c r="AU322" s="157"/>
      <c r="AV322" s="157"/>
      <c r="AW322" s="157"/>
      <c r="AX322" s="157"/>
      <c r="AY322" s="157"/>
      <c r="AZ322" s="157"/>
      <c r="BA322" s="157"/>
    </row>
    <row r="323" spans="1:53" s="178" customFormat="1" ht="15.75">
      <c r="A323" s="161"/>
      <c r="B323" s="175"/>
      <c r="C323" s="176"/>
      <c r="D323" s="176"/>
      <c r="E323" s="176"/>
      <c r="F323" s="177"/>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7"/>
      <c r="AJ323" s="177"/>
      <c r="AK323" s="177"/>
      <c r="AL323" s="177"/>
      <c r="AM323" s="177"/>
      <c r="AN323" s="177"/>
      <c r="AP323" s="157"/>
      <c r="AQ323" s="157"/>
      <c r="AR323" s="157"/>
      <c r="AS323" s="157"/>
      <c r="AT323" s="157"/>
      <c r="AU323" s="157"/>
      <c r="AV323" s="157"/>
      <c r="AW323" s="157"/>
      <c r="AX323" s="157"/>
      <c r="AY323" s="157"/>
      <c r="AZ323" s="157"/>
      <c r="BA323" s="157"/>
    </row>
    <row r="324" spans="1:53" s="178" customFormat="1" ht="15.75">
      <c r="A324" s="161"/>
      <c r="B324" s="175"/>
      <c r="C324" s="176"/>
      <c r="D324" s="176"/>
      <c r="E324" s="176"/>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77"/>
      <c r="AJ324" s="177"/>
      <c r="AK324" s="177"/>
      <c r="AL324" s="177"/>
      <c r="AM324" s="177"/>
      <c r="AN324" s="177"/>
      <c r="AP324" s="157"/>
      <c r="AQ324" s="157"/>
      <c r="AR324" s="157"/>
      <c r="AS324" s="157"/>
      <c r="AT324" s="157"/>
      <c r="AU324" s="157"/>
      <c r="AV324" s="157"/>
      <c r="AW324" s="157"/>
      <c r="AX324" s="157"/>
      <c r="AY324" s="157"/>
      <c r="AZ324" s="157"/>
      <c r="BA324" s="157"/>
    </row>
    <row r="325" spans="1:53" s="178" customFormat="1" ht="15.75">
      <c r="A325" s="161"/>
      <c r="B325" s="175"/>
      <c r="C325" s="176"/>
      <c r="D325" s="176"/>
      <c r="E325" s="176"/>
      <c r="F325" s="177"/>
      <c r="G325" s="177"/>
      <c r="H325" s="177"/>
      <c r="I325" s="177"/>
      <c r="J325" s="177"/>
      <c r="K325" s="177"/>
      <c r="L325" s="177"/>
      <c r="M325" s="177"/>
      <c r="N325" s="177"/>
      <c r="O325" s="177"/>
      <c r="P325" s="17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7"/>
      <c r="AL325" s="177"/>
      <c r="AM325" s="177"/>
      <c r="AN325" s="177"/>
      <c r="AP325" s="157"/>
      <c r="AQ325" s="157"/>
      <c r="AR325" s="157"/>
      <c r="AS325" s="157"/>
      <c r="AT325" s="157"/>
      <c r="AU325" s="157"/>
      <c r="AV325" s="157"/>
      <c r="AW325" s="157"/>
      <c r="AX325" s="157"/>
      <c r="AY325" s="157"/>
      <c r="AZ325" s="157"/>
      <c r="BA325" s="157"/>
    </row>
    <row r="326" spans="1:53" s="178" customFormat="1" ht="15.75">
      <c r="A326" s="161"/>
      <c r="B326" s="175"/>
      <c r="C326" s="176"/>
      <c r="D326" s="176"/>
      <c r="E326" s="176"/>
      <c r="F326" s="177"/>
      <c r="G326" s="177"/>
      <c r="H326" s="177"/>
      <c r="I326" s="177"/>
      <c r="J326" s="177"/>
      <c r="K326" s="177"/>
      <c r="L326" s="177"/>
      <c r="M326" s="177"/>
      <c r="N326" s="177"/>
      <c r="O326" s="177"/>
      <c r="P326" s="177"/>
      <c r="Q326" s="177"/>
      <c r="R326" s="177"/>
      <c r="S326" s="177"/>
      <c r="T326" s="177"/>
      <c r="U326" s="177"/>
      <c r="V326" s="177"/>
      <c r="W326" s="177"/>
      <c r="X326" s="177"/>
      <c r="Y326" s="177"/>
      <c r="Z326" s="177"/>
      <c r="AA326" s="177"/>
      <c r="AB326" s="177"/>
      <c r="AC326" s="177"/>
      <c r="AD326" s="177"/>
      <c r="AE326" s="177"/>
      <c r="AF326" s="177"/>
      <c r="AG326" s="177"/>
      <c r="AH326" s="177"/>
      <c r="AI326" s="177"/>
      <c r="AJ326" s="177"/>
      <c r="AK326" s="177"/>
      <c r="AL326" s="177"/>
      <c r="AM326" s="177"/>
      <c r="AN326" s="177"/>
      <c r="AP326" s="157"/>
      <c r="AQ326" s="157"/>
      <c r="AR326" s="157"/>
      <c r="AS326" s="157"/>
      <c r="AT326" s="157"/>
      <c r="AU326" s="157"/>
      <c r="AV326" s="157"/>
      <c r="AW326" s="157"/>
      <c r="AX326" s="157"/>
      <c r="AY326" s="157"/>
      <c r="AZ326" s="157"/>
      <c r="BA326" s="157"/>
    </row>
    <row r="327" spans="1:53" s="178" customFormat="1" ht="15.75">
      <c r="A327" s="161"/>
      <c r="B327" s="175"/>
      <c r="C327" s="176"/>
      <c r="D327" s="176"/>
      <c r="E327" s="176"/>
      <c r="F327" s="177"/>
      <c r="G327" s="177"/>
      <c r="H327" s="177"/>
      <c r="I327" s="177"/>
      <c r="J327" s="177"/>
      <c r="K327" s="177"/>
      <c r="L327" s="177"/>
      <c r="M327" s="177"/>
      <c r="N327" s="177"/>
      <c r="O327" s="177"/>
      <c r="P327" s="177"/>
      <c r="Q327" s="177"/>
      <c r="R327" s="177"/>
      <c r="S327" s="177"/>
      <c r="T327" s="177"/>
      <c r="U327" s="177"/>
      <c r="V327" s="177"/>
      <c r="W327" s="177"/>
      <c r="X327" s="177"/>
      <c r="Y327" s="177"/>
      <c r="Z327" s="177"/>
      <c r="AA327" s="177"/>
      <c r="AB327" s="177"/>
      <c r="AC327" s="177"/>
      <c r="AD327" s="177"/>
      <c r="AE327" s="177"/>
      <c r="AF327" s="177"/>
      <c r="AG327" s="177"/>
      <c r="AH327" s="177"/>
      <c r="AI327" s="177"/>
      <c r="AJ327" s="177"/>
      <c r="AK327" s="177"/>
      <c r="AL327" s="177"/>
      <c r="AM327" s="177"/>
      <c r="AN327" s="177"/>
      <c r="AP327" s="157"/>
      <c r="AQ327" s="157"/>
      <c r="AR327" s="157"/>
      <c r="AS327" s="157"/>
      <c r="AT327" s="157"/>
      <c r="AU327" s="157"/>
      <c r="AV327" s="157"/>
      <c r="AW327" s="157"/>
      <c r="AX327" s="157"/>
      <c r="AY327" s="157"/>
      <c r="AZ327" s="157"/>
      <c r="BA327" s="157"/>
    </row>
    <row r="328" spans="1:53" s="178" customFormat="1" ht="15.75">
      <c r="A328" s="161"/>
      <c r="B328" s="175"/>
      <c r="C328" s="176"/>
      <c r="D328" s="176"/>
      <c r="E328" s="176"/>
      <c r="F328" s="177"/>
      <c r="G328" s="177"/>
      <c r="H328" s="177"/>
      <c r="I328" s="177"/>
      <c r="J328" s="177"/>
      <c r="K328" s="177"/>
      <c r="L328" s="177"/>
      <c r="M328" s="177"/>
      <c r="N328" s="177"/>
      <c r="O328" s="177"/>
      <c r="P328" s="177"/>
      <c r="Q328" s="177"/>
      <c r="R328" s="177"/>
      <c r="S328" s="177"/>
      <c r="T328" s="177"/>
      <c r="U328" s="177"/>
      <c r="V328" s="177"/>
      <c r="W328" s="177"/>
      <c r="X328" s="177"/>
      <c r="Y328" s="177"/>
      <c r="Z328" s="177"/>
      <c r="AA328" s="177"/>
      <c r="AB328" s="177"/>
      <c r="AC328" s="177"/>
      <c r="AD328" s="177"/>
      <c r="AE328" s="177"/>
      <c r="AF328" s="177"/>
      <c r="AG328" s="177"/>
      <c r="AH328" s="177"/>
      <c r="AI328" s="177"/>
      <c r="AJ328" s="177"/>
      <c r="AK328" s="177"/>
      <c r="AL328" s="177"/>
      <c r="AM328" s="177"/>
      <c r="AN328" s="177"/>
      <c r="AP328" s="157"/>
      <c r="AQ328" s="157"/>
      <c r="AR328" s="157"/>
      <c r="AS328" s="157"/>
      <c r="AT328" s="157"/>
      <c r="AU328" s="157"/>
      <c r="AV328" s="157"/>
      <c r="AW328" s="157"/>
      <c r="AX328" s="157"/>
      <c r="AY328" s="157"/>
      <c r="AZ328" s="157"/>
      <c r="BA328" s="157"/>
    </row>
    <row r="329" spans="1:53" s="178" customFormat="1" ht="15.75">
      <c r="A329" s="161"/>
      <c r="B329" s="175"/>
      <c r="C329" s="176"/>
      <c r="D329" s="176"/>
      <c r="E329" s="176"/>
      <c r="F329" s="177"/>
      <c r="G329" s="177"/>
      <c r="H329" s="177"/>
      <c r="I329" s="177"/>
      <c r="J329" s="177"/>
      <c r="K329" s="177"/>
      <c r="L329" s="177"/>
      <c r="M329" s="177"/>
      <c r="N329" s="177"/>
      <c r="O329" s="177"/>
      <c r="P329" s="177"/>
      <c r="Q329" s="177"/>
      <c r="R329" s="177"/>
      <c r="S329" s="177"/>
      <c r="T329" s="177"/>
      <c r="U329" s="177"/>
      <c r="V329" s="177"/>
      <c r="W329" s="177"/>
      <c r="X329" s="177"/>
      <c r="Y329" s="177"/>
      <c r="Z329" s="177"/>
      <c r="AA329" s="177"/>
      <c r="AB329" s="177"/>
      <c r="AC329" s="177"/>
      <c r="AD329" s="177"/>
      <c r="AE329" s="177"/>
      <c r="AF329" s="177"/>
      <c r="AG329" s="177"/>
      <c r="AH329" s="177"/>
      <c r="AI329" s="177"/>
      <c r="AJ329" s="177"/>
      <c r="AK329" s="177"/>
      <c r="AL329" s="177"/>
      <c r="AM329" s="177"/>
      <c r="AN329" s="177"/>
      <c r="AP329" s="157"/>
      <c r="AQ329" s="157"/>
      <c r="AR329" s="157"/>
      <c r="AS329" s="157"/>
      <c r="AT329" s="157"/>
      <c r="AU329" s="157"/>
      <c r="AV329" s="157"/>
      <c r="AW329" s="157"/>
      <c r="AX329" s="157"/>
      <c r="AY329" s="157"/>
      <c r="AZ329" s="157"/>
      <c r="BA329" s="157"/>
    </row>
    <row r="330" spans="1:53" s="178" customFormat="1" ht="15.75">
      <c r="A330" s="161"/>
      <c r="B330" s="175"/>
      <c r="C330" s="176"/>
      <c r="D330" s="176"/>
      <c r="E330" s="176"/>
      <c r="F330" s="177"/>
      <c r="G330" s="177"/>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77"/>
      <c r="AE330" s="177"/>
      <c r="AF330" s="177"/>
      <c r="AG330" s="177"/>
      <c r="AH330" s="177"/>
      <c r="AI330" s="177"/>
      <c r="AJ330" s="177"/>
      <c r="AK330" s="177"/>
      <c r="AL330" s="177"/>
      <c r="AM330" s="177"/>
      <c r="AN330" s="177"/>
      <c r="AP330" s="157"/>
      <c r="AQ330" s="157"/>
      <c r="AR330" s="157"/>
      <c r="AS330" s="157"/>
      <c r="AT330" s="157"/>
      <c r="AU330" s="157"/>
      <c r="AV330" s="157"/>
      <c r="AW330" s="157"/>
      <c r="AX330" s="157"/>
      <c r="AY330" s="157"/>
      <c r="AZ330" s="157"/>
      <c r="BA330" s="157"/>
    </row>
    <row r="331" spans="1:53" s="178" customFormat="1" ht="15.75">
      <c r="A331" s="161"/>
      <c r="B331" s="175"/>
      <c r="C331" s="176"/>
      <c r="D331" s="176"/>
      <c r="E331" s="176"/>
      <c r="F331" s="177"/>
      <c r="G331" s="177"/>
      <c r="H331" s="177"/>
      <c r="I331" s="177"/>
      <c r="J331" s="177"/>
      <c r="K331" s="177"/>
      <c r="L331" s="177"/>
      <c r="M331" s="177"/>
      <c r="N331" s="177"/>
      <c r="O331" s="177"/>
      <c r="P331" s="177"/>
      <c r="Q331" s="177"/>
      <c r="R331" s="177"/>
      <c r="S331" s="177"/>
      <c r="T331" s="177"/>
      <c r="U331" s="177"/>
      <c r="V331" s="177"/>
      <c r="W331" s="177"/>
      <c r="X331" s="177"/>
      <c r="Y331" s="177"/>
      <c r="Z331" s="177"/>
      <c r="AA331" s="177"/>
      <c r="AB331" s="177"/>
      <c r="AC331" s="177"/>
      <c r="AD331" s="177"/>
      <c r="AE331" s="177"/>
      <c r="AF331" s="177"/>
      <c r="AG331" s="177"/>
      <c r="AH331" s="177"/>
      <c r="AI331" s="177"/>
      <c r="AJ331" s="177"/>
      <c r="AK331" s="177"/>
      <c r="AL331" s="177"/>
      <c r="AM331" s="177"/>
      <c r="AN331" s="177"/>
      <c r="AP331" s="157"/>
      <c r="AQ331" s="157"/>
      <c r="AR331" s="157"/>
      <c r="AS331" s="157"/>
      <c r="AT331" s="157"/>
      <c r="AU331" s="157"/>
      <c r="AV331" s="157"/>
      <c r="AW331" s="157"/>
      <c r="AX331" s="157"/>
      <c r="AY331" s="157"/>
      <c r="AZ331" s="157"/>
      <c r="BA331" s="157"/>
    </row>
    <row r="332" spans="1:53" s="178" customFormat="1" ht="15.75">
      <c r="A332" s="161"/>
      <c r="B332" s="175"/>
      <c r="C332" s="176"/>
      <c r="D332" s="176"/>
      <c r="E332" s="176"/>
      <c r="F332" s="177"/>
      <c r="G332" s="177"/>
      <c r="H332" s="177"/>
      <c r="I332" s="177"/>
      <c r="J332" s="177"/>
      <c r="K332" s="177"/>
      <c r="L332" s="177"/>
      <c r="M332" s="177"/>
      <c r="N332" s="177"/>
      <c r="O332" s="177"/>
      <c r="P332" s="177"/>
      <c r="Q332" s="177"/>
      <c r="R332" s="177"/>
      <c r="S332" s="177"/>
      <c r="T332" s="177"/>
      <c r="U332" s="177"/>
      <c r="V332" s="177"/>
      <c r="W332" s="177"/>
      <c r="X332" s="177"/>
      <c r="Y332" s="177"/>
      <c r="Z332" s="177"/>
      <c r="AA332" s="177"/>
      <c r="AB332" s="177"/>
      <c r="AC332" s="177"/>
      <c r="AD332" s="177"/>
      <c r="AE332" s="177"/>
      <c r="AF332" s="177"/>
      <c r="AG332" s="177"/>
      <c r="AH332" s="177"/>
      <c r="AI332" s="177"/>
      <c r="AJ332" s="177"/>
      <c r="AK332" s="177"/>
      <c r="AL332" s="177"/>
      <c r="AM332" s="177"/>
      <c r="AN332" s="177"/>
      <c r="AP332" s="157"/>
      <c r="AQ332" s="157"/>
      <c r="AR332" s="157"/>
      <c r="AS332" s="157"/>
      <c r="AT332" s="157"/>
      <c r="AU332" s="157"/>
      <c r="AV332" s="157"/>
      <c r="AW332" s="157"/>
      <c r="AX332" s="157"/>
      <c r="AY332" s="157"/>
      <c r="AZ332" s="157"/>
      <c r="BA332" s="157"/>
    </row>
    <row r="333" spans="1:53" s="178" customFormat="1" ht="15.75">
      <c r="A333" s="161"/>
      <c r="B333" s="175"/>
      <c r="C333" s="176"/>
      <c r="D333" s="176"/>
      <c r="E333" s="176"/>
      <c r="F333" s="177"/>
      <c r="G333" s="177"/>
      <c r="H333" s="177"/>
      <c r="I333" s="177"/>
      <c r="J333" s="177"/>
      <c r="K333" s="177"/>
      <c r="L333" s="177"/>
      <c r="M333" s="177"/>
      <c r="N333" s="177"/>
      <c r="O333" s="177"/>
      <c r="P333" s="177"/>
      <c r="Q333" s="177"/>
      <c r="R333" s="177"/>
      <c r="S333" s="177"/>
      <c r="T333" s="177"/>
      <c r="U333" s="177"/>
      <c r="V333" s="177"/>
      <c r="W333" s="177"/>
      <c r="X333" s="177"/>
      <c r="Y333" s="177"/>
      <c r="Z333" s="177"/>
      <c r="AA333" s="177"/>
      <c r="AB333" s="177"/>
      <c r="AC333" s="177"/>
      <c r="AD333" s="177"/>
      <c r="AE333" s="177"/>
      <c r="AF333" s="177"/>
      <c r="AG333" s="177"/>
      <c r="AH333" s="177"/>
      <c r="AI333" s="177"/>
      <c r="AJ333" s="177"/>
      <c r="AK333" s="177"/>
      <c r="AL333" s="177"/>
      <c r="AM333" s="177"/>
      <c r="AN333" s="177"/>
      <c r="AP333" s="157"/>
      <c r="AQ333" s="157"/>
      <c r="AR333" s="157"/>
      <c r="AS333" s="157"/>
      <c r="AT333" s="157"/>
      <c r="AU333" s="157"/>
      <c r="AV333" s="157"/>
      <c r="AW333" s="157"/>
      <c r="AX333" s="157"/>
      <c r="AY333" s="157"/>
      <c r="AZ333" s="157"/>
      <c r="BA333" s="157"/>
    </row>
    <row r="334" spans="1:53" s="178" customFormat="1" ht="15.75">
      <c r="A334" s="161"/>
      <c r="B334" s="175"/>
      <c r="C334" s="176"/>
      <c r="D334" s="176"/>
      <c r="E334" s="176"/>
      <c r="F334" s="177"/>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7"/>
      <c r="AJ334" s="177"/>
      <c r="AK334" s="177"/>
      <c r="AL334" s="177"/>
      <c r="AM334" s="177"/>
      <c r="AN334" s="177"/>
      <c r="AP334" s="157"/>
      <c r="AQ334" s="157"/>
      <c r="AR334" s="157"/>
      <c r="AS334" s="157"/>
      <c r="AT334" s="157"/>
      <c r="AU334" s="157"/>
      <c r="AV334" s="157"/>
      <c r="AW334" s="157"/>
      <c r="AX334" s="157"/>
      <c r="AY334" s="157"/>
      <c r="AZ334" s="157"/>
      <c r="BA334" s="157"/>
    </row>
    <row r="335" spans="1:53" s="178" customFormat="1" ht="15.75">
      <c r="A335" s="161"/>
      <c r="B335" s="175"/>
      <c r="C335" s="176"/>
      <c r="D335" s="176"/>
      <c r="E335" s="176"/>
      <c r="F335" s="177"/>
      <c r="G335" s="177"/>
      <c r="H335" s="177"/>
      <c r="I335" s="177"/>
      <c r="J335" s="177"/>
      <c r="K335" s="177"/>
      <c r="L335" s="177"/>
      <c r="M335" s="177"/>
      <c r="N335" s="177"/>
      <c r="O335" s="177"/>
      <c r="P335" s="177"/>
      <c r="Q335" s="177"/>
      <c r="R335" s="177"/>
      <c r="S335" s="177"/>
      <c r="T335" s="177"/>
      <c r="U335" s="177"/>
      <c r="V335" s="177"/>
      <c r="W335" s="177"/>
      <c r="X335" s="177"/>
      <c r="Y335" s="177"/>
      <c r="Z335" s="177"/>
      <c r="AA335" s="177"/>
      <c r="AB335" s="177"/>
      <c r="AC335" s="177"/>
      <c r="AD335" s="177"/>
      <c r="AE335" s="177"/>
      <c r="AF335" s="177"/>
      <c r="AG335" s="177"/>
      <c r="AH335" s="177"/>
      <c r="AI335" s="177"/>
      <c r="AJ335" s="177"/>
      <c r="AK335" s="177"/>
      <c r="AL335" s="177"/>
      <c r="AM335" s="177"/>
      <c r="AN335" s="177"/>
      <c r="AP335" s="157"/>
      <c r="AQ335" s="157"/>
      <c r="AR335" s="157"/>
      <c r="AS335" s="157"/>
      <c r="AT335" s="157"/>
      <c r="AU335" s="157"/>
      <c r="AV335" s="157"/>
      <c r="AW335" s="157"/>
      <c r="AX335" s="157"/>
      <c r="AY335" s="157"/>
      <c r="AZ335" s="157"/>
      <c r="BA335" s="157"/>
    </row>
    <row r="336" spans="1:53" s="178" customFormat="1" ht="15.75">
      <c r="A336" s="161"/>
      <c r="B336" s="175"/>
      <c r="C336" s="176"/>
      <c r="D336" s="176"/>
      <c r="E336" s="176"/>
      <c r="F336" s="177"/>
      <c r="G336" s="177"/>
      <c r="H336" s="177"/>
      <c r="I336" s="177"/>
      <c r="J336" s="177"/>
      <c r="K336" s="177"/>
      <c r="L336" s="177"/>
      <c r="M336" s="177"/>
      <c r="N336" s="177"/>
      <c r="O336" s="177"/>
      <c r="P336" s="177"/>
      <c r="Q336" s="177"/>
      <c r="R336" s="177"/>
      <c r="S336" s="177"/>
      <c r="T336" s="177"/>
      <c r="U336" s="177"/>
      <c r="V336" s="177"/>
      <c r="W336" s="177"/>
      <c r="X336" s="177"/>
      <c r="Y336" s="177"/>
      <c r="Z336" s="177"/>
      <c r="AA336" s="177"/>
      <c r="AB336" s="177"/>
      <c r="AC336" s="177"/>
      <c r="AD336" s="177"/>
      <c r="AE336" s="177"/>
      <c r="AF336" s="177"/>
      <c r="AG336" s="177"/>
      <c r="AH336" s="177"/>
      <c r="AI336" s="177"/>
      <c r="AJ336" s="177"/>
      <c r="AK336" s="177"/>
      <c r="AL336" s="177"/>
      <c r="AM336" s="177"/>
      <c r="AN336" s="177"/>
      <c r="AP336" s="157"/>
      <c r="AQ336" s="157"/>
      <c r="AR336" s="157"/>
      <c r="AS336" s="157"/>
      <c r="AT336" s="157"/>
      <c r="AU336" s="157"/>
      <c r="AV336" s="157"/>
      <c r="AW336" s="157"/>
      <c r="AX336" s="157"/>
      <c r="AY336" s="157"/>
      <c r="AZ336" s="157"/>
      <c r="BA336" s="157"/>
    </row>
    <row r="337" spans="1:53" s="178" customFormat="1" ht="15.75">
      <c r="A337" s="161"/>
      <c r="B337" s="175"/>
      <c r="C337" s="176"/>
      <c r="D337" s="176"/>
      <c r="E337" s="176"/>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c r="AJ337" s="177"/>
      <c r="AK337" s="177"/>
      <c r="AL337" s="177"/>
      <c r="AM337" s="177"/>
      <c r="AN337" s="177"/>
      <c r="AP337" s="157"/>
      <c r="AQ337" s="157"/>
      <c r="AR337" s="157"/>
      <c r="AS337" s="157"/>
      <c r="AT337" s="157"/>
      <c r="AU337" s="157"/>
      <c r="AV337" s="157"/>
      <c r="AW337" s="157"/>
      <c r="AX337" s="157"/>
      <c r="AY337" s="157"/>
      <c r="AZ337" s="157"/>
      <c r="BA337" s="157"/>
    </row>
    <row r="338" spans="1:53" s="178" customFormat="1" ht="15.75">
      <c r="A338" s="161"/>
      <c r="B338" s="175"/>
      <c r="C338" s="176"/>
      <c r="D338" s="176"/>
      <c r="E338" s="176"/>
      <c r="F338" s="177"/>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c r="AE338" s="177"/>
      <c r="AF338" s="177"/>
      <c r="AG338" s="177"/>
      <c r="AH338" s="177"/>
      <c r="AI338" s="177"/>
      <c r="AJ338" s="177"/>
      <c r="AK338" s="177"/>
      <c r="AL338" s="177"/>
      <c r="AM338" s="177"/>
      <c r="AN338" s="177"/>
      <c r="AP338" s="157"/>
      <c r="AQ338" s="157"/>
      <c r="AR338" s="157"/>
      <c r="AS338" s="157"/>
      <c r="AT338" s="157"/>
      <c r="AU338" s="157"/>
      <c r="AV338" s="157"/>
      <c r="AW338" s="157"/>
      <c r="AX338" s="157"/>
      <c r="AY338" s="157"/>
      <c r="AZ338" s="157"/>
      <c r="BA338" s="157"/>
    </row>
    <row r="339" spans="1:53" s="178" customFormat="1" ht="15.75">
      <c r="A339" s="161"/>
      <c r="B339" s="175"/>
      <c r="C339" s="176"/>
      <c r="D339" s="176"/>
      <c r="E339" s="176"/>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c r="AE339" s="177"/>
      <c r="AF339" s="177"/>
      <c r="AG339" s="177"/>
      <c r="AH339" s="177"/>
      <c r="AI339" s="177"/>
      <c r="AJ339" s="177"/>
      <c r="AK339" s="177"/>
      <c r="AL339" s="177"/>
      <c r="AM339" s="177"/>
      <c r="AN339" s="177"/>
      <c r="AP339" s="157"/>
      <c r="AQ339" s="157"/>
      <c r="AR339" s="157"/>
      <c r="AS339" s="157"/>
      <c r="AT339" s="157"/>
      <c r="AU339" s="157"/>
      <c r="AV339" s="157"/>
      <c r="AW339" s="157"/>
      <c r="AX339" s="157"/>
      <c r="AY339" s="157"/>
      <c r="AZ339" s="157"/>
      <c r="BA339" s="157"/>
    </row>
    <row r="340" spans="1:53" s="178" customFormat="1" ht="15.75">
      <c r="A340" s="161"/>
      <c r="B340" s="175"/>
      <c r="C340" s="176"/>
      <c r="D340" s="176"/>
      <c r="E340" s="176"/>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7"/>
      <c r="AK340" s="177"/>
      <c r="AL340" s="177"/>
      <c r="AM340" s="177"/>
      <c r="AN340" s="177"/>
      <c r="AP340" s="157"/>
      <c r="AQ340" s="157"/>
      <c r="AR340" s="157"/>
      <c r="AS340" s="157"/>
      <c r="AT340" s="157"/>
      <c r="AU340" s="157"/>
      <c r="AV340" s="157"/>
      <c r="AW340" s="157"/>
      <c r="AX340" s="157"/>
      <c r="AY340" s="157"/>
      <c r="AZ340" s="157"/>
      <c r="BA340" s="157"/>
    </row>
    <row r="341" spans="1:53" s="178" customFormat="1" ht="15.75">
      <c r="A341" s="161"/>
      <c r="B341" s="175"/>
      <c r="C341" s="176"/>
      <c r="D341" s="176"/>
      <c r="E341" s="176"/>
      <c r="F341" s="177"/>
      <c r="G341" s="177"/>
      <c r="H341" s="177"/>
      <c r="I341" s="177"/>
      <c r="J341" s="177"/>
      <c r="K341" s="177"/>
      <c r="L341" s="177"/>
      <c r="M341" s="177"/>
      <c r="N341" s="177"/>
      <c r="O341" s="177"/>
      <c r="P341" s="177"/>
      <c r="Q341" s="177"/>
      <c r="R341" s="177"/>
      <c r="S341" s="177"/>
      <c r="T341" s="177"/>
      <c r="U341" s="177"/>
      <c r="V341" s="177"/>
      <c r="W341" s="177"/>
      <c r="X341" s="177"/>
      <c r="Y341" s="177"/>
      <c r="Z341" s="177"/>
      <c r="AA341" s="177"/>
      <c r="AB341" s="177"/>
      <c r="AC341" s="177"/>
      <c r="AD341" s="177"/>
      <c r="AE341" s="177"/>
      <c r="AF341" s="177"/>
      <c r="AG341" s="177"/>
      <c r="AH341" s="177"/>
      <c r="AI341" s="177"/>
      <c r="AJ341" s="177"/>
      <c r="AK341" s="177"/>
      <c r="AL341" s="177"/>
      <c r="AM341" s="177"/>
      <c r="AN341" s="177"/>
      <c r="AP341" s="157"/>
      <c r="AQ341" s="157"/>
      <c r="AR341" s="157"/>
      <c r="AS341" s="157"/>
      <c r="AT341" s="157"/>
      <c r="AU341" s="157"/>
      <c r="AV341" s="157"/>
      <c r="AW341" s="157"/>
      <c r="AX341" s="157"/>
      <c r="AY341" s="157"/>
      <c r="AZ341" s="157"/>
      <c r="BA341" s="157"/>
    </row>
    <row r="342" spans="1:53" s="178" customFormat="1" ht="15.75">
      <c r="A342" s="161"/>
      <c r="B342" s="175"/>
      <c r="C342" s="176"/>
      <c r="D342" s="176"/>
      <c r="E342" s="176"/>
      <c r="F342" s="177"/>
      <c r="G342" s="177"/>
      <c r="H342" s="177"/>
      <c r="I342" s="177"/>
      <c r="J342" s="177"/>
      <c r="K342" s="177"/>
      <c r="L342" s="177"/>
      <c r="M342" s="177"/>
      <c r="N342" s="177"/>
      <c r="O342" s="177"/>
      <c r="P342" s="177"/>
      <c r="Q342" s="177"/>
      <c r="R342" s="177"/>
      <c r="S342" s="177"/>
      <c r="T342" s="177"/>
      <c r="U342" s="177"/>
      <c r="V342" s="177"/>
      <c r="W342" s="177"/>
      <c r="X342" s="177"/>
      <c r="Y342" s="177"/>
      <c r="Z342" s="177"/>
      <c r="AA342" s="177"/>
      <c r="AB342" s="177"/>
      <c r="AC342" s="177"/>
      <c r="AD342" s="177"/>
      <c r="AE342" s="177"/>
      <c r="AF342" s="177"/>
      <c r="AG342" s="177"/>
      <c r="AH342" s="177"/>
      <c r="AI342" s="177"/>
      <c r="AJ342" s="177"/>
      <c r="AK342" s="177"/>
      <c r="AL342" s="177"/>
      <c r="AM342" s="177"/>
      <c r="AN342" s="177"/>
      <c r="AP342" s="157"/>
      <c r="AQ342" s="157"/>
      <c r="AR342" s="157"/>
      <c r="AS342" s="157"/>
      <c r="AT342" s="157"/>
      <c r="AU342" s="157"/>
      <c r="AV342" s="157"/>
      <c r="AW342" s="157"/>
      <c r="AX342" s="157"/>
      <c r="AY342" s="157"/>
      <c r="AZ342" s="157"/>
      <c r="BA342" s="157"/>
    </row>
    <row r="343" spans="1:53" s="178" customFormat="1" ht="15.75">
      <c r="A343" s="161"/>
      <c r="B343" s="175"/>
      <c r="C343" s="176"/>
      <c r="D343" s="176"/>
      <c r="E343" s="176"/>
      <c r="F343" s="177"/>
      <c r="G343" s="177"/>
      <c r="H343" s="177"/>
      <c r="I343" s="177"/>
      <c r="J343" s="177"/>
      <c r="K343" s="177"/>
      <c r="L343" s="177"/>
      <c r="M343" s="177"/>
      <c r="N343" s="177"/>
      <c r="O343" s="177"/>
      <c r="P343" s="177"/>
      <c r="Q343" s="177"/>
      <c r="R343" s="177"/>
      <c r="S343" s="177"/>
      <c r="T343" s="177"/>
      <c r="U343" s="177"/>
      <c r="V343" s="177"/>
      <c r="W343" s="177"/>
      <c r="X343" s="177"/>
      <c r="Y343" s="177"/>
      <c r="Z343" s="177"/>
      <c r="AA343" s="177"/>
      <c r="AB343" s="177"/>
      <c r="AC343" s="177"/>
      <c r="AD343" s="177"/>
      <c r="AE343" s="177"/>
      <c r="AF343" s="177"/>
      <c r="AG343" s="177"/>
      <c r="AH343" s="177"/>
      <c r="AI343" s="177"/>
      <c r="AJ343" s="177"/>
      <c r="AK343" s="177"/>
      <c r="AL343" s="177"/>
      <c r="AM343" s="177"/>
      <c r="AN343" s="177"/>
      <c r="AP343" s="157"/>
      <c r="AQ343" s="157"/>
      <c r="AR343" s="157"/>
      <c r="AS343" s="157"/>
      <c r="AT343" s="157"/>
      <c r="AU343" s="157"/>
      <c r="AV343" s="157"/>
      <c r="AW343" s="157"/>
      <c r="AX343" s="157"/>
      <c r="AY343" s="157"/>
      <c r="AZ343" s="157"/>
      <c r="BA343" s="157"/>
    </row>
    <row r="344" spans="1:53" s="178" customFormat="1" ht="15.75">
      <c r="A344" s="161"/>
      <c r="B344" s="175"/>
      <c r="C344" s="176"/>
      <c r="D344" s="176"/>
      <c r="E344" s="176"/>
      <c r="F344" s="177"/>
      <c r="G344" s="177"/>
      <c r="H344" s="177"/>
      <c r="I344" s="177"/>
      <c r="J344" s="177"/>
      <c r="K344" s="177"/>
      <c r="L344" s="177"/>
      <c r="M344" s="177"/>
      <c r="N344" s="177"/>
      <c r="O344" s="177"/>
      <c r="P344" s="177"/>
      <c r="Q344" s="177"/>
      <c r="R344" s="177"/>
      <c r="S344" s="177"/>
      <c r="T344" s="177"/>
      <c r="U344" s="177"/>
      <c r="V344" s="177"/>
      <c r="W344" s="177"/>
      <c r="X344" s="177"/>
      <c r="Y344" s="177"/>
      <c r="Z344" s="177"/>
      <c r="AA344" s="177"/>
      <c r="AB344" s="177"/>
      <c r="AC344" s="177"/>
      <c r="AD344" s="177"/>
      <c r="AE344" s="177"/>
      <c r="AF344" s="177"/>
      <c r="AG344" s="177"/>
      <c r="AH344" s="177"/>
      <c r="AI344" s="177"/>
      <c r="AJ344" s="177"/>
      <c r="AK344" s="177"/>
      <c r="AL344" s="177"/>
      <c r="AM344" s="177"/>
      <c r="AN344" s="177"/>
      <c r="AP344" s="157"/>
      <c r="AQ344" s="157"/>
      <c r="AR344" s="157"/>
      <c r="AS344" s="157"/>
      <c r="AT344" s="157"/>
      <c r="AU344" s="157"/>
      <c r="AV344" s="157"/>
      <c r="AW344" s="157"/>
      <c r="AX344" s="157"/>
      <c r="AY344" s="157"/>
      <c r="AZ344" s="157"/>
      <c r="BA344" s="157"/>
    </row>
    <row r="345" spans="1:53" s="178" customFormat="1" ht="15.75">
      <c r="A345" s="161"/>
      <c r="B345" s="175"/>
      <c r="C345" s="176"/>
      <c r="D345" s="176"/>
      <c r="E345" s="176"/>
      <c r="F345" s="177"/>
      <c r="G345" s="177"/>
      <c r="H345" s="177"/>
      <c r="I345" s="177"/>
      <c r="J345" s="177"/>
      <c r="K345" s="177"/>
      <c r="L345" s="177"/>
      <c r="M345" s="177"/>
      <c r="N345" s="177"/>
      <c r="O345" s="177"/>
      <c r="P345" s="177"/>
      <c r="Q345" s="177"/>
      <c r="R345" s="177"/>
      <c r="S345" s="177"/>
      <c r="T345" s="177"/>
      <c r="U345" s="177"/>
      <c r="V345" s="177"/>
      <c r="W345" s="177"/>
      <c r="X345" s="177"/>
      <c r="Y345" s="177"/>
      <c r="Z345" s="177"/>
      <c r="AA345" s="177"/>
      <c r="AB345" s="177"/>
      <c r="AC345" s="177"/>
      <c r="AD345" s="177"/>
      <c r="AE345" s="177"/>
      <c r="AF345" s="177"/>
      <c r="AG345" s="177"/>
      <c r="AH345" s="177"/>
      <c r="AI345" s="177"/>
      <c r="AJ345" s="177"/>
      <c r="AK345" s="177"/>
      <c r="AL345" s="177"/>
      <c r="AM345" s="177"/>
      <c r="AN345" s="177"/>
      <c r="AP345" s="157"/>
      <c r="AQ345" s="157"/>
      <c r="AR345" s="157"/>
      <c r="AS345" s="157"/>
      <c r="AT345" s="157"/>
      <c r="AU345" s="157"/>
      <c r="AV345" s="157"/>
      <c r="AW345" s="157"/>
      <c r="AX345" s="157"/>
      <c r="AY345" s="157"/>
      <c r="AZ345" s="157"/>
      <c r="BA345" s="157"/>
    </row>
    <row r="346" spans="1:53" s="178" customFormat="1" ht="15.75">
      <c r="A346" s="161"/>
      <c r="B346" s="175"/>
      <c r="C346" s="176"/>
      <c r="D346" s="176"/>
      <c r="E346" s="176"/>
      <c r="F346" s="177"/>
      <c r="G346" s="177"/>
      <c r="H346" s="177"/>
      <c r="I346" s="177"/>
      <c r="J346" s="177"/>
      <c r="K346" s="177"/>
      <c r="L346" s="177"/>
      <c r="M346" s="177"/>
      <c r="N346" s="177"/>
      <c r="O346" s="177"/>
      <c r="P346" s="177"/>
      <c r="Q346" s="177"/>
      <c r="R346" s="177"/>
      <c r="S346" s="177"/>
      <c r="T346" s="177"/>
      <c r="U346" s="177"/>
      <c r="V346" s="177"/>
      <c r="W346" s="177"/>
      <c r="X346" s="177"/>
      <c r="Y346" s="177"/>
      <c r="Z346" s="177"/>
      <c r="AA346" s="177"/>
      <c r="AB346" s="177"/>
      <c r="AC346" s="177"/>
      <c r="AD346" s="177"/>
      <c r="AE346" s="177"/>
      <c r="AF346" s="177"/>
      <c r="AG346" s="177"/>
      <c r="AH346" s="177"/>
      <c r="AI346" s="177"/>
      <c r="AJ346" s="177"/>
      <c r="AK346" s="177"/>
      <c r="AL346" s="177"/>
      <c r="AM346" s="177"/>
      <c r="AN346" s="177"/>
      <c r="AP346" s="157"/>
      <c r="AQ346" s="157"/>
      <c r="AR346" s="157"/>
      <c r="AS346" s="157"/>
      <c r="AT346" s="157"/>
      <c r="AU346" s="157"/>
      <c r="AV346" s="157"/>
      <c r="AW346" s="157"/>
      <c r="AX346" s="157"/>
      <c r="AY346" s="157"/>
      <c r="AZ346" s="157"/>
      <c r="BA346" s="157"/>
    </row>
    <row r="347" spans="1:53" s="178" customFormat="1" ht="15.75">
      <c r="A347" s="161"/>
      <c r="B347" s="175"/>
      <c r="C347" s="176"/>
      <c r="D347" s="176"/>
      <c r="E347" s="176"/>
      <c r="F347" s="177"/>
      <c r="G347" s="177"/>
      <c r="H347" s="177"/>
      <c r="I347" s="177"/>
      <c r="J347" s="177"/>
      <c r="K347" s="177"/>
      <c r="L347" s="177"/>
      <c r="M347" s="177"/>
      <c r="N347" s="177"/>
      <c r="O347" s="177"/>
      <c r="P347" s="177"/>
      <c r="Q347" s="177"/>
      <c r="R347" s="177"/>
      <c r="S347" s="177"/>
      <c r="T347" s="177"/>
      <c r="U347" s="177"/>
      <c r="V347" s="177"/>
      <c r="W347" s="177"/>
      <c r="X347" s="177"/>
      <c r="Y347" s="177"/>
      <c r="Z347" s="177"/>
      <c r="AA347" s="177"/>
      <c r="AB347" s="177"/>
      <c r="AC347" s="177"/>
      <c r="AD347" s="177"/>
      <c r="AE347" s="177"/>
      <c r="AF347" s="177"/>
      <c r="AG347" s="177"/>
      <c r="AH347" s="177"/>
      <c r="AI347" s="177"/>
      <c r="AJ347" s="177"/>
      <c r="AK347" s="177"/>
      <c r="AL347" s="177"/>
      <c r="AM347" s="177"/>
      <c r="AN347" s="177"/>
      <c r="AP347" s="157"/>
      <c r="AQ347" s="157"/>
      <c r="AR347" s="157"/>
      <c r="AS347" s="157"/>
      <c r="AT347" s="157"/>
      <c r="AU347" s="157"/>
      <c r="AV347" s="157"/>
      <c r="AW347" s="157"/>
      <c r="AX347" s="157"/>
      <c r="AY347" s="157"/>
      <c r="AZ347" s="157"/>
      <c r="BA347" s="157"/>
    </row>
    <row r="348" spans="1:53" s="178" customFormat="1" ht="15.75">
      <c r="A348" s="161"/>
      <c r="B348" s="175"/>
      <c r="C348" s="176"/>
      <c r="D348" s="176"/>
      <c r="E348" s="176"/>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7"/>
      <c r="AL348" s="177"/>
      <c r="AM348" s="177"/>
      <c r="AN348" s="177"/>
      <c r="AP348" s="157"/>
      <c r="AQ348" s="157"/>
      <c r="AR348" s="157"/>
      <c r="AS348" s="157"/>
      <c r="AT348" s="157"/>
      <c r="AU348" s="157"/>
      <c r="AV348" s="157"/>
      <c r="AW348" s="157"/>
      <c r="AX348" s="157"/>
      <c r="AY348" s="157"/>
      <c r="AZ348" s="157"/>
      <c r="BA348" s="157"/>
    </row>
    <row r="349" spans="1:53" s="178" customFormat="1" ht="15.75">
      <c r="A349" s="161"/>
      <c r="B349" s="175"/>
      <c r="C349" s="176"/>
      <c r="D349" s="176"/>
      <c r="E349" s="176"/>
      <c r="F349" s="177"/>
      <c r="G349" s="177"/>
      <c r="H349" s="177"/>
      <c r="I349" s="177"/>
      <c r="J349" s="177"/>
      <c r="K349" s="177"/>
      <c r="L349" s="177"/>
      <c r="M349" s="177"/>
      <c r="N349" s="177"/>
      <c r="O349" s="177"/>
      <c r="P349" s="177"/>
      <c r="Q349" s="177"/>
      <c r="R349" s="177"/>
      <c r="S349" s="177"/>
      <c r="T349" s="177"/>
      <c r="U349" s="177"/>
      <c r="V349" s="177"/>
      <c r="W349" s="177"/>
      <c r="X349" s="177"/>
      <c r="Y349" s="177"/>
      <c r="Z349" s="177"/>
      <c r="AA349" s="177"/>
      <c r="AB349" s="177"/>
      <c r="AC349" s="177"/>
      <c r="AD349" s="177"/>
      <c r="AE349" s="177"/>
      <c r="AF349" s="177"/>
      <c r="AG349" s="177"/>
      <c r="AH349" s="177"/>
      <c r="AI349" s="177"/>
      <c r="AJ349" s="177"/>
      <c r="AK349" s="177"/>
      <c r="AL349" s="177"/>
      <c r="AM349" s="177"/>
      <c r="AN349" s="177"/>
      <c r="AP349" s="157"/>
      <c r="AQ349" s="157"/>
      <c r="AR349" s="157"/>
      <c r="AS349" s="157"/>
      <c r="AT349" s="157"/>
      <c r="AU349" s="157"/>
      <c r="AV349" s="157"/>
      <c r="AW349" s="157"/>
      <c r="AX349" s="157"/>
      <c r="AY349" s="157"/>
      <c r="AZ349" s="157"/>
      <c r="BA349" s="157"/>
    </row>
    <row r="350" spans="1:53" s="178" customFormat="1" ht="15.75">
      <c r="A350" s="161"/>
      <c r="B350" s="175"/>
      <c r="C350" s="176"/>
      <c r="D350" s="176"/>
      <c r="E350" s="176"/>
      <c r="F350" s="177"/>
      <c r="G350" s="177"/>
      <c r="H350" s="177"/>
      <c r="I350" s="177"/>
      <c r="J350" s="177"/>
      <c r="K350" s="177"/>
      <c r="L350" s="177"/>
      <c r="M350" s="177"/>
      <c r="N350" s="177"/>
      <c r="O350" s="177"/>
      <c r="P350" s="177"/>
      <c r="Q350" s="177"/>
      <c r="R350" s="177"/>
      <c r="S350" s="177"/>
      <c r="T350" s="177"/>
      <c r="U350" s="177"/>
      <c r="V350" s="177"/>
      <c r="W350" s="177"/>
      <c r="X350" s="177"/>
      <c r="Y350" s="177"/>
      <c r="Z350" s="177"/>
      <c r="AA350" s="177"/>
      <c r="AB350" s="177"/>
      <c r="AC350" s="177"/>
      <c r="AD350" s="177"/>
      <c r="AE350" s="177"/>
      <c r="AF350" s="177"/>
      <c r="AG350" s="177"/>
      <c r="AH350" s="177"/>
      <c r="AI350" s="177"/>
      <c r="AJ350" s="177"/>
      <c r="AK350" s="177"/>
      <c r="AL350" s="177"/>
      <c r="AM350" s="177"/>
      <c r="AN350" s="177"/>
      <c r="AP350" s="157"/>
      <c r="AQ350" s="157"/>
      <c r="AR350" s="157"/>
      <c r="AS350" s="157"/>
      <c r="AT350" s="157"/>
      <c r="AU350" s="157"/>
      <c r="AV350" s="157"/>
      <c r="AW350" s="157"/>
      <c r="AX350" s="157"/>
      <c r="AY350" s="157"/>
      <c r="AZ350" s="157"/>
      <c r="BA350" s="157"/>
    </row>
    <row r="351" spans="1:53" s="178" customFormat="1" ht="15.75">
      <c r="A351" s="161"/>
      <c r="B351" s="175"/>
      <c r="C351" s="176"/>
      <c r="D351" s="176"/>
      <c r="E351" s="176"/>
      <c r="F351" s="177"/>
      <c r="G351" s="177"/>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P351" s="157"/>
      <c r="AQ351" s="157"/>
      <c r="AR351" s="157"/>
      <c r="AS351" s="157"/>
      <c r="AT351" s="157"/>
      <c r="AU351" s="157"/>
      <c r="AV351" s="157"/>
      <c r="AW351" s="157"/>
      <c r="AX351" s="157"/>
      <c r="AY351" s="157"/>
      <c r="AZ351" s="157"/>
      <c r="BA351" s="157"/>
    </row>
    <row r="352" spans="1:53" s="178" customFormat="1" ht="15.75">
      <c r="A352" s="161"/>
      <c r="B352" s="175"/>
      <c r="C352" s="176"/>
      <c r="D352" s="176"/>
      <c r="E352" s="176"/>
      <c r="F352" s="177"/>
      <c r="G352" s="177"/>
      <c r="H352" s="177"/>
      <c r="I352" s="177"/>
      <c r="J352" s="177"/>
      <c r="K352" s="177"/>
      <c r="L352" s="177"/>
      <c r="M352" s="177"/>
      <c r="N352" s="177"/>
      <c r="O352" s="177"/>
      <c r="P352" s="177"/>
      <c r="Q352" s="177"/>
      <c r="R352" s="177"/>
      <c r="S352" s="177"/>
      <c r="T352" s="177"/>
      <c r="U352" s="177"/>
      <c r="V352" s="177"/>
      <c r="W352" s="177"/>
      <c r="X352" s="177"/>
      <c r="Y352" s="177"/>
      <c r="Z352" s="177"/>
      <c r="AA352" s="177"/>
      <c r="AB352" s="177"/>
      <c r="AC352" s="177"/>
      <c r="AD352" s="177"/>
      <c r="AE352" s="177"/>
      <c r="AF352" s="177"/>
      <c r="AG352" s="177"/>
      <c r="AH352" s="177"/>
      <c r="AI352" s="177"/>
      <c r="AJ352" s="177"/>
      <c r="AK352" s="177"/>
      <c r="AL352" s="177"/>
      <c r="AM352" s="177"/>
      <c r="AN352" s="177"/>
      <c r="AP352" s="157"/>
      <c r="AQ352" s="157"/>
      <c r="AR352" s="157"/>
      <c r="AS352" s="157"/>
      <c r="AT352" s="157"/>
      <c r="AU352" s="157"/>
      <c r="AV352" s="157"/>
      <c r="AW352" s="157"/>
      <c r="AX352" s="157"/>
      <c r="AY352" s="157"/>
      <c r="AZ352" s="157"/>
      <c r="BA352" s="157"/>
    </row>
    <row r="353" spans="1:53" s="178" customFormat="1" ht="15.75">
      <c r="A353" s="161"/>
      <c r="B353" s="175"/>
      <c r="C353" s="176"/>
      <c r="D353" s="176"/>
      <c r="E353" s="176"/>
      <c r="F353" s="177"/>
      <c r="G353" s="177"/>
      <c r="H353" s="177"/>
      <c r="I353" s="177"/>
      <c r="J353" s="177"/>
      <c r="K353" s="177"/>
      <c r="L353" s="177"/>
      <c r="M353" s="177"/>
      <c r="N353" s="177"/>
      <c r="O353" s="177"/>
      <c r="P353" s="177"/>
      <c r="Q353" s="177"/>
      <c r="R353" s="177"/>
      <c r="S353" s="177"/>
      <c r="T353" s="177"/>
      <c r="U353" s="177"/>
      <c r="V353" s="177"/>
      <c r="W353" s="177"/>
      <c r="X353" s="177"/>
      <c r="Y353" s="177"/>
      <c r="Z353" s="177"/>
      <c r="AA353" s="177"/>
      <c r="AB353" s="177"/>
      <c r="AC353" s="177"/>
      <c r="AD353" s="177"/>
      <c r="AE353" s="177"/>
      <c r="AF353" s="177"/>
      <c r="AG353" s="177"/>
      <c r="AH353" s="177"/>
      <c r="AI353" s="177"/>
      <c r="AJ353" s="177"/>
      <c r="AK353" s="177"/>
      <c r="AL353" s="177"/>
      <c r="AM353" s="177"/>
      <c r="AN353" s="177"/>
      <c r="AP353" s="157"/>
      <c r="AQ353" s="157"/>
      <c r="AR353" s="157"/>
      <c r="AS353" s="157"/>
      <c r="AT353" s="157"/>
      <c r="AU353" s="157"/>
      <c r="AV353" s="157"/>
      <c r="AW353" s="157"/>
      <c r="AX353" s="157"/>
      <c r="AY353" s="157"/>
      <c r="AZ353" s="157"/>
      <c r="BA353" s="157"/>
    </row>
    <row r="354" spans="1:53" s="178" customFormat="1" ht="15.75">
      <c r="A354" s="161"/>
      <c r="B354" s="175"/>
      <c r="C354" s="176"/>
      <c r="D354" s="176"/>
      <c r="E354" s="176"/>
      <c r="F354" s="177"/>
      <c r="G354" s="177"/>
      <c r="H354" s="177"/>
      <c r="I354" s="177"/>
      <c r="J354" s="177"/>
      <c r="K354" s="177"/>
      <c r="L354" s="177"/>
      <c r="M354" s="177"/>
      <c r="N354" s="177"/>
      <c r="O354" s="177"/>
      <c r="P354" s="177"/>
      <c r="Q354" s="177"/>
      <c r="R354" s="177"/>
      <c r="S354" s="177"/>
      <c r="T354" s="177"/>
      <c r="U354" s="177"/>
      <c r="V354" s="177"/>
      <c r="W354" s="177"/>
      <c r="X354" s="177"/>
      <c r="Y354" s="177"/>
      <c r="Z354" s="177"/>
      <c r="AA354" s="177"/>
      <c r="AB354" s="177"/>
      <c r="AC354" s="177"/>
      <c r="AD354" s="177"/>
      <c r="AE354" s="177"/>
      <c r="AF354" s="177"/>
      <c r="AG354" s="177"/>
      <c r="AH354" s="177"/>
      <c r="AI354" s="177"/>
      <c r="AJ354" s="177"/>
      <c r="AK354" s="177"/>
      <c r="AL354" s="177"/>
      <c r="AM354" s="177"/>
      <c r="AN354" s="177"/>
      <c r="AP354" s="157"/>
      <c r="AQ354" s="157"/>
      <c r="AR354" s="157"/>
      <c r="AS354" s="157"/>
      <c r="AT354" s="157"/>
      <c r="AU354" s="157"/>
      <c r="AV354" s="157"/>
      <c r="AW354" s="157"/>
      <c r="AX354" s="157"/>
      <c r="AY354" s="157"/>
      <c r="AZ354" s="157"/>
      <c r="BA354" s="157"/>
    </row>
    <row r="355" spans="1:53" s="178" customFormat="1" ht="15.75">
      <c r="A355" s="161"/>
      <c r="B355" s="175"/>
      <c r="C355" s="176"/>
      <c r="D355" s="176"/>
      <c r="E355" s="176"/>
      <c r="F355" s="177"/>
      <c r="G355" s="177"/>
      <c r="H355" s="177"/>
      <c r="I355" s="177"/>
      <c r="J355" s="177"/>
      <c r="K355" s="177"/>
      <c r="L355" s="177"/>
      <c r="M355" s="177"/>
      <c r="N355" s="177"/>
      <c r="O355" s="177"/>
      <c r="P355" s="177"/>
      <c r="Q355" s="177"/>
      <c r="R355" s="177"/>
      <c r="S355" s="177"/>
      <c r="T355" s="177"/>
      <c r="U355" s="177"/>
      <c r="V355" s="177"/>
      <c r="W355" s="177"/>
      <c r="X355" s="177"/>
      <c r="Y355" s="177"/>
      <c r="Z355" s="177"/>
      <c r="AA355" s="177"/>
      <c r="AB355" s="177"/>
      <c r="AC355" s="177"/>
      <c r="AD355" s="177"/>
      <c r="AE355" s="177"/>
      <c r="AF355" s="177"/>
      <c r="AG355" s="177"/>
      <c r="AH355" s="177"/>
      <c r="AI355" s="177"/>
      <c r="AJ355" s="177"/>
      <c r="AK355" s="177"/>
      <c r="AL355" s="177"/>
      <c r="AM355" s="177"/>
      <c r="AN355" s="177"/>
      <c r="AP355" s="157"/>
      <c r="AQ355" s="157"/>
      <c r="AR355" s="157"/>
      <c r="AS355" s="157"/>
      <c r="AT355" s="157"/>
      <c r="AU355" s="157"/>
      <c r="AV355" s="157"/>
      <c r="AW355" s="157"/>
      <c r="AX355" s="157"/>
      <c r="AY355" s="157"/>
      <c r="AZ355" s="157"/>
      <c r="BA355" s="157"/>
    </row>
    <row r="356" spans="1:53" s="178" customFormat="1" ht="15.75">
      <c r="A356" s="161"/>
      <c r="B356" s="175"/>
      <c r="C356" s="176"/>
      <c r="D356" s="176"/>
      <c r="E356" s="176"/>
      <c r="F356" s="177"/>
      <c r="G356" s="177"/>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c r="AG356" s="177"/>
      <c r="AH356" s="177"/>
      <c r="AI356" s="177"/>
      <c r="AJ356" s="177"/>
      <c r="AK356" s="177"/>
      <c r="AL356" s="177"/>
      <c r="AM356" s="177"/>
      <c r="AN356" s="177"/>
      <c r="AP356" s="157"/>
      <c r="AQ356" s="157"/>
      <c r="AR356" s="157"/>
      <c r="AS356" s="157"/>
      <c r="AT356" s="157"/>
      <c r="AU356" s="157"/>
      <c r="AV356" s="157"/>
      <c r="AW356" s="157"/>
      <c r="AX356" s="157"/>
      <c r="AY356" s="157"/>
      <c r="AZ356" s="157"/>
      <c r="BA356" s="157"/>
    </row>
    <row r="357" spans="1:53" s="178" customFormat="1" ht="15.75">
      <c r="A357" s="161"/>
      <c r="B357" s="175"/>
      <c r="C357" s="176"/>
      <c r="D357" s="176"/>
      <c r="E357" s="176"/>
      <c r="F357" s="177"/>
      <c r="G357" s="177"/>
      <c r="H357" s="177"/>
      <c r="I357" s="177"/>
      <c r="J357" s="177"/>
      <c r="K357" s="177"/>
      <c r="L357" s="177"/>
      <c r="M357" s="177"/>
      <c r="N357" s="177"/>
      <c r="O357" s="177"/>
      <c r="P357" s="177"/>
      <c r="Q357" s="177"/>
      <c r="R357" s="177"/>
      <c r="S357" s="177"/>
      <c r="T357" s="177"/>
      <c r="U357" s="177"/>
      <c r="V357" s="177"/>
      <c r="W357" s="177"/>
      <c r="X357" s="177"/>
      <c r="Y357" s="177"/>
      <c r="Z357" s="177"/>
      <c r="AA357" s="177"/>
      <c r="AB357" s="177"/>
      <c r="AC357" s="177"/>
      <c r="AD357" s="177"/>
      <c r="AE357" s="177"/>
      <c r="AF357" s="177"/>
      <c r="AG357" s="177"/>
      <c r="AH357" s="177"/>
      <c r="AI357" s="177"/>
      <c r="AJ357" s="177"/>
      <c r="AK357" s="177"/>
      <c r="AL357" s="177"/>
      <c r="AM357" s="177"/>
      <c r="AN357" s="177"/>
      <c r="AP357" s="157"/>
      <c r="AQ357" s="157"/>
      <c r="AR357" s="157"/>
      <c r="AS357" s="157"/>
      <c r="AT357" s="157"/>
      <c r="AU357" s="157"/>
      <c r="AV357" s="157"/>
      <c r="AW357" s="157"/>
      <c r="AX357" s="157"/>
      <c r="AY357" s="157"/>
      <c r="AZ357" s="157"/>
      <c r="BA357" s="157"/>
    </row>
    <row r="358" spans="1:53" s="178" customFormat="1" ht="15.75">
      <c r="A358" s="161"/>
      <c r="B358" s="175"/>
      <c r="C358" s="176"/>
      <c r="D358" s="176"/>
      <c r="E358" s="176"/>
      <c r="F358" s="177"/>
      <c r="G358" s="177"/>
      <c r="H358" s="177"/>
      <c r="I358" s="177"/>
      <c r="J358" s="177"/>
      <c r="K358" s="177"/>
      <c r="L358" s="177"/>
      <c r="M358" s="177"/>
      <c r="N358" s="177"/>
      <c r="O358" s="177"/>
      <c r="P358" s="177"/>
      <c r="Q358" s="177"/>
      <c r="R358" s="177"/>
      <c r="S358" s="177"/>
      <c r="T358" s="177"/>
      <c r="U358" s="177"/>
      <c r="V358" s="177"/>
      <c r="W358" s="177"/>
      <c r="X358" s="177"/>
      <c r="Y358" s="177"/>
      <c r="Z358" s="177"/>
      <c r="AA358" s="177"/>
      <c r="AB358" s="177"/>
      <c r="AC358" s="177"/>
      <c r="AD358" s="177"/>
      <c r="AE358" s="177"/>
      <c r="AF358" s="177"/>
      <c r="AG358" s="177"/>
      <c r="AH358" s="177"/>
      <c r="AI358" s="177"/>
      <c r="AJ358" s="177"/>
      <c r="AK358" s="177"/>
      <c r="AL358" s="177"/>
      <c r="AM358" s="177"/>
      <c r="AN358" s="177"/>
      <c r="AP358" s="157"/>
      <c r="AQ358" s="157"/>
      <c r="AR358" s="157"/>
      <c r="AS358" s="157"/>
      <c r="AT358" s="157"/>
      <c r="AU358" s="157"/>
      <c r="AV358" s="157"/>
      <c r="AW358" s="157"/>
      <c r="AX358" s="157"/>
      <c r="AY358" s="157"/>
      <c r="AZ358" s="157"/>
      <c r="BA358" s="157"/>
    </row>
    <row r="359" spans="1:53" s="178" customFormat="1" ht="15.75">
      <c r="A359" s="161"/>
      <c r="B359" s="175"/>
      <c r="C359" s="176"/>
      <c r="D359" s="176"/>
      <c r="E359" s="176"/>
      <c r="F359" s="177"/>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c r="AE359" s="177"/>
      <c r="AF359" s="177"/>
      <c r="AG359" s="177"/>
      <c r="AH359" s="177"/>
      <c r="AI359" s="177"/>
      <c r="AJ359" s="177"/>
      <c r="AK359" s="177"/>
      <c r="AL359" s="177"/>
      <c r="AM359" s="177"/>
      <c r="AN359" s="177"/>
      <c r="AP359" s="157"/>
      <c r="AQ359" s="157"/>
      <c r="AR359" s="157"/>
      <c r="AS359" s="157"/>
      <c r="AT359" s="157"/>
      <c r="AU359" s="157"/>
      <c r="AV359" s="157"/>
      <c r="AW359" s="157"/>
      <c r="AX359" s="157"/>
      <c r="AY359" s="157"/>
      <c r="AZ359" s="157"/>
      <c r="BA359" s="157"/>
    </row>
    <row r="360" spans="1:53" s="178" customFormat="1" ht="15.75">
      <c r="A360" s="161"/>
      <c r="B360" s="175"/>
      <c r="C360" s="176"/>
      <c r="D360" s="176"/>
      <c r="E360" s="176"/>
      <c r="F360" s="177"/>
      <c r="G360" s="177"/>
      <c r="H360" s="177"/>
      <c r="I360" s="177"/>
      <c r="J360" s="177"/>
      <c r="K360" s="177"/>
      <c r="L360" s="177"/>
      <c r="M360" s="177"/>
      <c r="N360" s="177"/>
      <c r="O360" s="177"/>
      <c r="P360" s="177"/>
      <c r="Q360" s="177"/>
      <c r="R360" s="177"/>
      <c r="S360" s="177"/>
      <c r="T360" s="177"/>
      <c r="U360" s="177"/>
      <c r="V360" s="177"/>
      <c r="W360" s="177"/>
      <c r="X360" s="177"/>
      <c r="Y360" s="177"/>
      <c r="Z360" s="177"/>
      <c r="AA360" s="177"/>
      <c r="AB360" s="177"/>
      <c r="AC360" s="177"/>
      <c r="AD360" s="177"/>
      <c r="AE360" s="177"/>
      <c r="AF360" s="177"/>
      <c r="AG360" s="177"/>
      <c r="AH360" s="177"/>
      <c r="AI360" s="177"/>
      <c r="AJ360" s="177"/>
      <c r="AK360" s="177"/>
      <c r="AL360" s="177"/>
      <c r="AM360" s="177"/>
      <c r="AN360" s="177"/>
      <c r="AP360" s="157"/>
      <c r="AQ360" s="157"/>
      <c r="AR360" s="157"/>
      <c r="AS360" s="157"/>
      <c r="AT360" s="157"/>
      <c r="AU360" s="157"/>
      <c r="AV360" s="157"/>
      <c r="AW360" s="157"/>
      <c r="AX360" s="157"/>
      <c r="AY360" s="157"/>
      <c r="AZ360" s="157"/>
      <c r="BA360" s="157"/>
    </row>
    <row r="361" spans="1:53" s="178" customFormat="1" ht="15.75">
      <c r="A361" s="161"/>
      <c r="B361" s="175"/>
      <c r="C361" s="176"/>
      <c r="D361" s="176"/>
      <c r="E361" s="176"/>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c r="AK361" s="177"/>
      <c r="AL361" s="177"/>
      <c r="AM361" s="177"/>
      <c r="AN361" s="177"/>
      <c r="AP361" s="157"/>
      <c r="AQ361" s="157"/>
      <c r="AR361" s="157"/>
      <c r="AS361" s="157"/>
      <c r="AT361" s="157"/>
      <c r="AU361" s="157"/>
      <c r="AV361" s="157"/>
      <c r="AW361" s="157"/>
      <c r="AX361" s="157"/>
      <c r="AY361" s="157"/>
      <c r="AZ361" s="157"/>
      <c r="BA361" s="157"/>
    </row>
    <row r="362" spans="1:53" s="178" customFormat="1" ht="15.75">
      <c r="A362" s="161"/>
      <c r="B362" s="175"/>
      <c r="C362" s="176"/>
      <c r="D362" s="176"/>
      <c r="E362" s="176"/>
      <c r="F362" s="177"/>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c r="AE362" s="177"/>
      <c r="AF362" s="177"/>
      <c r="AG362" s="177"/>
      <c r="AH362" s="177"/>
      <c r="AI362" s="177"/>
      <c r="AJ362" s="177"/>
      <c r="AK362" s="177"/>
      <c r="AL362" s="177"/>
      <c r="AM362" s="177"/>
      <c r="AN362" s="177"/>
      <c r="AP362" s="157"/>
      <c r="AQ362" s="157"/>
      <c r="AR362" s="157"/>
      <c r="AS362" s="157"/>
      <c r="AT362" s="157"/>
      <c r="AU362" s="157"/>
      <c r="AV362" s="157"/>
      <c r="AW362" s="157"/>
      <c r="AX362" s="157"/>
      <c r="AY362" s="157"/>
      <c r="AZ362" s="157"/>
      <c r="BA362" s="157"/>
    </row>
    <row r="363" spans="1:53" s="178" customFormat="1" ht="15.75">
      <c r="A363" s="161"/>
      <c r="B363" s="175"/>
      <c r="C363" s="176"/>
      <c r="D363" s="176"/>
      <c r="E363" s="176"/>
      <c r="F363" s="177"/>
      <c r="G363" s="177"/>
      <c r="H363" s="177"/>
      <c r="I363" s="177"/>
      <c r="J363" s="177"/>
      <c r="K363" s="177"/>
      <c r="L363" s="177"/>
      <c r="M363" s="177"/>
      <c r="N363" s="177"/>
      <c r="O363" s="177"/>
      <c r="P363" s="177"/>
      <c r="Q363" s="177"/>
      <c r="R363" s="177"/>
      <c r="S363" s="177"/>
      <c r="T363" s="177"/>
      <c r="U363" s="177"/>
      <c r="V363" s="177"/>
      <c r="W363" s="177"/>
      <c r="X363" s="177"/>
      <c r="Y363" s="177"/>
      <c r="Z363" s="177"/>
      <c r="AA363" s="177"/>
      <c r="AB363" s="177"/>
      <c r="AC363" s="177"/>
      <c r="AD363" s="177"/>
      <c r="AE363" s="177"/>
      <c r="AF363" s="177"/>
      <c r="AG363" s="177"/>
      <c r="AH363" s="177"/>
      <c r="AI363" s="177"/>
      <c r="AJ363" s="177"/>
      <c r="AK363" s="177"/>
      <c r="AL363" s="177"/>
      <c r="AM363" s="177"/>
      <c r="AN363" s="177"/>
      <c r="AP363" s="157"/>
      <c r="AQ363" s="157"/>
      <c r="AR363" s="157"/>
      <c r="AS363" s="157"/>
      <c r="AT363" s="157"/>
      <c r="AU363" s="157"/>
      <c r="AV363" s="157"/>
      <c r="AW363" s="157"/>
      <c r="AX363" s="157"/>
      <c r="AY363" s="157"/>
      <c r="AZ363" s="157"/>
      <c r="BA363" s="157"/>
    </row>
    <row r="364" spans="1:53" s="178" customFormat="1" ht="15.75">
      <c r="A364" s="161"/>
      <c r="B364" s="175"/>
      <c r="C364" s="176"/>
      <c r="D364" s="176"/>
      <c r="E364" s="176"/>
      <c r="F364" s="177"/>
      <c r="G364" s="177"/>
      <c r="H364" s="177"/>
      <c r="I364" s="177"/>
      <c r="J364" s="177"/>
      <c r="K364" s="177"/>
      <c r="L364" s="177"/>
      <c r="M364" s="177"/>
      <c r="N364" s="177"/>
      <c r="O364" s="177"/>
      <c r="P364" s="177"/>
      <c r="Q364" s="177"/>
      <c r="R364" s="177"/>
      <c r="S364" s="177"/>
      <c r="T364" s="177"/>
      <c r="U364" s="177"/>
      <c r="V364" s="177"/>
      <c r="W364" s="177"/>
      <c r="X364" s="177"/>
      <c r="Y364" s="177"/>
      <c r="Z364" s="177"/>
      <c r="AA364" s="177"/>
      <c r="AB364" s="177"/>
      <c r="AC364" s="177"/>
      <c r="AD364" s="177"/>
      <c r="AE364" s="177"/>
      <c r="AF364" s="177"/>
      <c r="AG364" s="177"/>
      <c r="AH364" s="177"/>
      <c r="AI364" s="177"/>
      <c r="AJ364" s="177"/>
      <c r="AK364" s="177"/>
      <c r="AL364" s="177"/>
      <c r="AM364" s="177"/>
      <c r="AN364" s="177"/>
      <c r="AP364" s="157"/>
      <c r="AQ364" s="157"/>
      <c r="AR364" s="157"/>
      <c r="AS364" s="157"/>
      <c r="AT364" s="157"/>
      <c r="AU364" s="157"/>
      <c r="AV364" s="157"/>
      <c r="AW364" s="157"/>
      <c r="AX364" s="157"/>
      <c r="AY364" s="157"/>
      <c r="AZ364" s="157"/>
      <c r="BA364" s="157"/>
    </row>
    <row r="365" spans="1:53" s="178" customFormat="1" ht="15.75">
      <c r="A365" s="161"/>
      <c r="B365" s="175"/>
      <c r="C365" s="176"/>
      <c r="D365" s="176"/>
      <c r="E365" s="176"/>
      <c r="F365" s="177"/>
      <c r="G365" s="177"/>
      <c r="H365" s="177"/>
      <c r="I365" s="177"/>
      <c r="J365" s="177"/>
      <c r="K365" s="177"/>
      <c r="L365" s="177"/>
      <c r="M365" s="177"/>
      <c r="N365" s="177"/>
      <c r="O365" s="177"/>
      <c r="P365" s="177"/>
      <c r="Q365" s="177"/>
      <c r="R365" s="177"/>
      <c r="S365" s="177"/>
      <c r="T365" s="177"/>
      <c r="U365" s="177"/>
      <c r="V365" s="177"/>
      <c r="W365" s="177"/>
      <c r="X365" s="177"/>
      <c r="Y365" s="177"/>
      <c r="Z365" s="177"/>
      <c r="AA365" s="177"/>
      <c r="AB365" s="177"/>
      <c r="AC365" s="177"/>
      <c r="AD365" s="177"/>
      <c r="AE365" s="177"/>
      <c r="AF365" s="177"/>
      <c r="AG365" s="177"/>
      <c r="AH365" s="177"/>
      <c r="AI365" s="177"/>
      <c r="AJ365" s="177"/>
      <c r="AK365" s="177"/>
      <c r="AL365" s="177"/>
      <c r="AM365" s="177"/>
      <c r="AN365" s="177"/>
      <c r="AP365" s="157"/>
      <c r="AQ365" s="157"/>
      <c r="AR365" s="157"/>
      <c r="AS365" s="157"/>
      <c r="AT365" s="157"/>
      <c r="AU365" s="157"/>
      <c r="AV365" s="157"/>
      <c r="AW365" s="157"/>
      <c r="AX365" s="157"/>
      <c r="AY365" s="157"/>
      <c r="AZ365" s="157"/>
      <c r="BA365" s="157"/>
    </row>
    <row r="366" spans="1:53" s="178" customFormat="1" ht="15.75">
      <c r="A366" s="161"/>
      <c r="B366" s="175"/>
      <c r="C366" s="176"/>
      <c r="D366" s="176"/>
      <c r="E366" s="176"/>
      <c r="F366" s="177"/>
      <c r="G366" s="177"/>
      <c r="H366" s="177"/>
      <c r="I366" s="177"/>
      <c r="J366" s="177"/>
      <c r="K366" s="177"/>
      <c r="L366" s="177"/>
      <c r="M366" s="177"/>
      <c r="N366" s="177"/>
      <c r="O366" s="177"/>
      <c r="P366" s="177"/>
      <c r="Q366" s="177"/>
      <c r="R366" s="177"/>
      <c r="S366" s="177"/>
      <c r="T366" s="177"/>
      <c r="U366" s="177"/>
      <c r="V366" s="177"/>
      <c r="W366" s="177"/>
      <c r="X366" s="177"/>
      <c r="Y366" s="177"/>
      <c r="Z366" s="177"/>
      <c r="AA366" s="177"/>
      <c r="AB366" s="177"/>
      <c r="AC366" s="177"/>
      <c r="AD366" s="177"/>
      <c r="AE366" s="177"/>
      <c r="AF366" s="177"/>
      <c r="AG366" s="177"/>
      <c r="AH366" s="177"/>
      <c r="AI366" s="177"/>
      <c r="AJ366" s="177"/>
      <c r="AK366" s="177"/>
      <c r="AL366" s="177"/>
      <c r="AM366" s="177"/>
      <c r="AN366" s="177"/>
      <c r="AP366" s="157"/>
      <c r="AQ366" s="157"/>
      <c r="AR366" s="157"/>
      <c r="AS366" s="157"/>
      <c r="AT366" s="157"/>
      <c r="AU366" s="157"/>
      <c r="AV366" s="157"/>
      <c r="AW366" s="157"/>
      <c r="AX366" s="157"/>
      <c r="AY366" s="157"/>
      <c r="AZ366" s="157"/>
      <c r="BA366" s="157"/>
    </row>
    <row r="367" spans="1:53" s="178" customFormat="1" ht="15.75">
      <c r="A367" s="161"/>
      <c r="B367" s="175"/>
      <c r="C367" s="176"/>
      <c r="D367" s="176"/>
      <c r="E367" s="176"/>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P367" s="157"/>
      <c r="AQ367" s="157"/>
      <c r="AR367" s="157"/>
      <c r="AS367" s="157"/>
      <c r="AT367" s="157"/>
      <c r="AU367" s="157"/>
      <c r="AV367" s="157"/>
      <c r="AW367" s="157"/>
      <c r="AX367" s="157"/>
      <c r="AY367" s="157"/>
      <c r="AZ367" s="157"/>
      <c r="BA367" s="157"/>
    </row>
    <row r="368" spans="1:53" s="178" customFormat="1" ht="15.75">
      <c r="A368" s="161"/>
      <c r="B368" s="175"/>
      <c r="C368" s="176"/>
      <c r="D368" s="176"/>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P368" s="157"/>
      <c r="AQ368" s="157"/>
      <c r="AR368" s="157"/>
      <c r="AS368" s="157"/>
      <c r="AT368" s="157"/>
      <c r="AU368" s="157"/>
      <c r="AV368" s="157"/>
      <c r="AW368" s="157"/>
      <c r="AX368" s="157"/>
      <c r="AY368" s="157"/>
      <c r="AZ368" s="157"/>
      <c r="BA368" s="157"/>
    </row>
    <row r="369" spans="1:53" s="178" customFormat="1" ht="15.75">
      <c r="A369" s="161"/>
      <c r="B369" s="175"/>
      <c r="C369" s="176"/>
      <c r="D369" s="176"/>
      <c r="E369" s="176"/>
      <c r="F369" s="177"/>
      <c r="G369" s="177"/>
      <c r="H369" s="177"/>
      <c r="I369" s="177"/>
      <c r="J369" s="177"/>
      <c r="K369" s="177"/>
      <c r="L369" s="177"/>
      <c r="M369" s="177"/>
      <c r="N369" s="177"/>
      <c r="O369" s="177"/>
      <c r="P369" s="177"/>
      <c r="Q369" s="177"/>
      <c r="R369" s="177"/>
      <c r="S369" s="177"/>
      <c r="T369" s="177"/>
      <c r="U369" s="177"/>
      <c r="V369" s="177"/>
      <c r="W369" s="177"/>
      <c r="X369" s="177"/>
      <c r="Y369" s="177"/>
      <c r="Z369" s="177"/>
      <c r="AA369" s="177"/>
      <c r="AB369" s="177"/>
      <c r="AC369" s="177"/>
      <c r="AD369" s="177"/>
      <c r="AE369" s="177"/>
      <c r="AF369" s="177"/>
      <c r="AG369" s="177"/>
      <c r="AH369" s="177"/>
      <c r="AI369" s="177"/>
      <c r="AJ369" s="177"/>
      <c r="AK369" s="177"/>
      <c r="AL369" s="177"/>
      <c r="AM369" s="177"/>
      <c r="AN369" s="177"/>
      <c r="AP369" s="157"/>
      <c r="AQ369" s="157"/>
      <c r="AR369" s="157"/>
      <c r="AS369" s="157"/>
      <c r="AT369" s="157"/>
      <c r="AU369" s="157"/>
      <c r="AV369" s="157"/>
      <c r="AW369" s="157"/>
      <c r="AX369" s="157"/>
      <c r="AY369" s="157"/>
      <c r="AZ369" s="157"/>
      <c r="BA369" s="157"/>
    </row>
    <row r="370" spans="1:53" s="178" customFormat="1" ht="15.75">
      <c r="A370" s="161"/>
      <c r="B370" s="175"/>
      <c r="C370" s="176"/>
      <c r="D370" s="176"/>
      <c r="E370" s="176"/>
      <c r="F370" s="177"/>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P370" s="157"/>
      <c r="AQ370" s="157"/>
      <c r="AR370" s="157"/>
      <c r="AS370" s="157"/>
      <c r="AT370" s="157"/>
      <c r="AU370" s="157"/>
      <c r="AV370" s="157"/>
      <c r="AW370" s="157"/>
      <c r="AX370" s="157"/>
      <c r="AY370" s="157"/>
      <c r="AZ370" s="157"/>
      <c r="BA370" s="157"/>
    </row>
    <row r="371" spans="1:53" s="178" customFormat="1" ht="15.75">
      <c r="A371" s="161"/>
      <c r="B371" s="175"/>
      <c r="C371" s="176"/>
      <c r="D371" s="176"/>
      <c r="E371" s="176"/>
      <c r="F371" s="177"/>
      <c r="G371" s="177"/>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P371" s="157"/>
      <c r="AQ371" s="157"/>
      <c r="AR371" s="157"/>
      <c r="AS371" s="157"/>
      <c r="AT371" s="157"/>
      <c r="AU371" s="157"/>
      <c r="AV371" s="157"/>
      <c r="AW371" s="157"/>
      <c r="AX371" s="157"/>
      <c r="AY371" s="157"/>
      <c r="AZ371" s="157"/>
      <c r="BA371" s="157"/>
    </row>
    <row r="372" spans="1:53" s="178" customFormat="1" ht="15.75">
      <c r="A372" s="161"/>
      <c r="B372" s="175"/>
      <c r="C372" s="176"/>
      <c r="D372" s="176"/>
      <c r="E372" s="176"/>
      <c r="F372" s="177"/>
      <c r="G372" s="177"/>
      <c r="H372" s="177"/>
      <c r="I372" s="177"/>
      <c r="J372" s="177"/>
      <c r="K372" s="177"/>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c r="AL372" s="177"/>
      <c r="AM372" s="177"/>
      <c r="AN372" s="177"/>
      <c r="AP372" s="157"/>
      <c r="AQ372" s="157"/>
      <c r="AR372" s="157"/>
      <c r="AS372" s="157"/>
      <c r="AT372" s="157"/>
      <c r="AU372" s="157"/>
      <c r="AV372" s="157"/>
      <c r="AW372" s="157"/>
      <c r="AX372" s="157"/>
      <c r="AY372" s="157"/>
      <c r="AZ372" s="157"/>
      <c r="BA372" s="157"/>
    </row>
    <row r="373" spans="1:53" s="178" customFormat="1" ht="15.75">
      <c r="A373" s="161"/>
      <c r="B373" s="175"/>
      <c r="C373" s="176"/>
      <c r="D373" s="176"/>
      <c r="E373" s="176"/>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c r="AJ373" s="177"/>
      <c r="AK373" s="177"/>
      <c r="AL373" s="177"/>
      <c r="AM373" s="177"/>
      <c r="AN373" s="177"/>
      <c r="AP373" s="157"/>
      <c r="AQ373" s="157"/>
      <c r="AR373" s="157"/>
      <c r="AS373" s="157"/>
      <c r="AT373" s="157"/>
      <c r="AU373" s="157"/>
      <c r="AV373" s="157"/>
      <c r="AW373" s="157"/>
      <c r="AX373" s="157"/>
      <c r="AY373" s="157"/>
      <c r="AZ373" s="157"/>
      <c r="BA373" s="157"/>
    </row>
    <row r="374" spans="1:53" s="178" customFormat="1" ht="15.75">
      <c r="A374" s="161"/>
      <c r="B374" s="175"/>
      <c r="C374" s="176"/>
      <c r="D374" s="176"/>
      <c r="E374" s="176"/>
      <c r="F374" s="177"/>
      <c r="G374" s="177"/>
      <c r="H374" s="177"/>
      <c r="I374" s="177"/>
      <c r="J374" s="177"/>
      <c r="K374" s="177"/>
      <c r="L374" s="177"/>
      <c r="M374" s="177"/>
      <c r="N374" s="177"/>
      <c r="O374" s="177"/>
      <c r="P374" s="177"/>
      <c r="Q374" s="177"/>
      <c r="R374" s="177"/>
      <c r="S374" s="177"/>
      <c r="T374" s="177"/>
      <c r="U374" s="177"/>
      <c r="V374" s="177"/>
      <c r="W374" s="177"/>
      <c r="X374" s="177"/>
      <c r="Y374" s="177"/>
      <c r="Z374" s="177"/>
      <c r="AA374" s="177"/>
      <c r="AB374" s="177"/>
      <c r="AC374" s="177"/>
      <c r="AD374" s="177"/>
      <c r="AE374" s="177"/>
      <c r="AF374" s="177"/>
      <c r="AG374" s="177"/>
      <c r="AH374" s="177"/>
      <c r="AI374" s="177"/>
      <c r="AJ374" s="177"/>
      <c r="AK374" s="177"/>
      <c r="AL374" s="177"/>
      <c r="AM374" s="177"/>
      <c r="AN374" s="177"/>
      <c r="AP374" s="157"/>
      <c r="AQ374" s="157"/>
      <c r="AR374" s="157"/>
      <c r="AS374" s="157"/>
      <c r="AT374" s="157"/>
      <c r="AU374" s="157"/>
      <c r="AV374" s="157"/>
      <c r="AW374" s="157"/>
      <c r="AX374" s="157"/>
      <c r="AY374" s="157"/>
      <c r="AZ374" s="157"/>
      <c r="BA374" s="157"/>
    </row>
    <row r="375" spans="1:53" s="178" customFormat="1" ht="15.75">
      <c r="A375" s="161"/>
      <c r="B375" s="175"/>
      <c r="C375" s="176"/>
      <c r="D375" s="176"/>
      <c r="E375" s="176"/>
      <c r="F375" s="177"/>
      <c r="G375" s="177"/>
      <c r="H375" s="177"/>
      <c r="I375" s="177"/>
      <c r="J375" s="177"/>
      <c r="K375" s="177"/>
      <c r="L375" s="177"/>
      <c r="M375" s="177"/>
      <c r="N375" s="177"/>
      <c r="O375" s="177"/>
      <c r="P375" s="177"/>
      <c r="Q375" s="177"/>
      <c r="R375" s="177"/>
      <c r="S375" s="177"/>
      <c r="T375" s="177"/>
      <c r="U375" s="177"/>
      <c r="V375" s="177"/>
      <c r="W375" s="177"/>
      <c r="X375" s="177"/>
      <c r="Y375" s="177"/>
      <c r="Z375" s="177"/>
      <c r="AA375" s="177"/>
      <c r="AB375" s="177"/>
      <c r="AC375" s="177"/>
      <c r="AD375" s="177"/>
      <c r="AE375" s="177"/>
      <c r="AF375" s="177"/>
      <c r="AG375" s="177"/>
      <c r="AH375" s="177"/>
      <c r="AI375" s="177"/>
      <c r="AJ375" s="177"/>
      <c r="AK375" s="177"/>
      <c r="AL375" s="177"/>
      <c r="AM375" s="177"/>
      <c r="AN375" s="177"/>
      <c r="AP375" s="157"/>
      <c r="AQ375" s="157"/>
      <c r="AR375" s="157"/>
      <c r="AS375" s="157"/>
      <c r="AT375" s="157"/>
      <c r="AU375" s="157"/>
      <c r="AV375" s="157"/>
      <c r="AW375" s="157"/>
      <c r="AX375" s="157"/>
      <c r="AY375" s="157"/>
      <c r="AZ375" s="157"/>
      <c r="BA375" s="157"/>
    </row>
    <row r="376" spans="1:53" s="178" customFormat="1" ht="15.75">
      <c r="A376" s="161"/>
      <c r="B376" s="175"/>
      <c r="C376" s="176"/>
      <c r="D376" s="176"/>
      <c r="E376" s="176"/>
      <c r="F376" s="177"/>
      <c r="G376" s="177"/>
      <c r="H376" s="177"/>
      <c r="I376" s="177"/>
      <c r="J376" s="177"/>
      <c r="K376" s="177"/>
      <c r="L376" s="177"/>
      <c r="M376" s="177"/>
      <c r="N376" s="177"/>
      <c r="O376" s="177"/>
      <c r="P376" s="177"/>
      <c r="Q376" s="177"/>
      <c r="R376" s="177"/>
      <c r="S376" s="177"/>
      <c r="T376" s="177"/>
      <c r="U376" s="177"/>
      <c r="V376" s="177"/>
      <c r="W376" s="177"/>
      <c r="X376" s="177"/>
      <c r="Y376" s="177"/>
      <c r="Z376" s="177"/>
      <c r="AA376" s="177"/>
      <c r="AB376" s="177"/>
      <c r="AC376" s="177"/>
      <c r="AD376" s="177"/>
      <c r="AE376" s="177"/>
      <c r="AF376" s="177"/>
      <c r="AG376" s="177"/>
      <c r="AH376" s="177"/>
      <c r="AI376" s="177"/>
      <c r="AJ376" s="177"/>
      <c r="AK376" s="177"/>
      <c r="AL376" s="177"/>
      <c r="AM376" s="177"/>
      <c r="AN376" s="177"/>
      <c r="AP376" s="157"/>
      <c r="AQ376" s="157"/>
      <c r="AR376" s="157"/>
      <c r="AS376" s="157"/>
      <c r="AT376" s="157"/>
      <c r="AU376" s="157"/>
      <c r="AV376" s="157"/>
      <c r="AW376" s="157"/>
      <c r="AX376" s="157"/>
      <c r="AY376" s="157"/>
      <c r="AZ376" s="157"/>
      <c r="BA376" s="157"/>
    </row>
    <row r="377" spans="1:53" s="178" customFormat="1" ht="15.75">
      <c r="A377" s="161"/>
      <c r="B377" s="175"/>
      <c r="C377" s="176"/>
      <c r="D377" s="176"/>
      <c r="E377" s="176"/>
      <c r="F377" s="177"/>
      <c r="G377" s="177"/>
      <c r="H377" s="177"/>
      <c r="I377" s="177"/>
      <c r="J377" s="177"/>
      <c r="K377" s="177"/>
      <c r="L377" s="177"/>
      <c r="M377" s="177"/>
      <c r="N377" s="177"/>
      <c r="O377" s="177"/>
      <c r="P377" s="177"/>
      <c r="Q377" s="177"/>
      <c r="R377" s="177"/>
      <c r="S377" s="177"/>
      <c r="T377" s="177"/>
      <c r="U377" s="177"/>
      <c r="V377" s="177"/>
      <c r="W377" s="177"/>
      <c r="X377" s="177"/>
      <c r="Y377" s="177"/>
      <c r="Z377" s="177"/>
      <c r="AA377" s="177"/>
      <c r="AB377" s="177"/>
      <c r="AC377" s="177"/>
      <c r="AD377" s="177"/>
      <c r="AE377" s="177"/>
      <c r="AF377" s="177"/>
      <c r="AG377" s="177"/>
      <c r="AH377" s="177"/>
      <c r="AI377" s="177"/>
      <c r="AJ377" s="177"/>
      <c r="AK377" s="177"/>
      <c r="AL377" s="177"/>
      <c r="AM377" s="177"/>
      <c r="AN377" s="177"/>
      <c r="AP377" s="157"/>
      <c r="AQ377" s="157"/>
      <c r="AR377" s="157"/>
      <c r="AS377" s="157"/>
      <c r="AT377" s="157"/>
      <c r="AU377" s="157"/>
      <c r="AV377" s="157"/>
      <c r="AW377" s="157"/>
      <c r="AX377" s="157"/>
      <c r="AY377" s="157"/>
      <c r="AZ377" s="157"/>
      <c r="BA377" s="157"/>
    </row>
    <row r="378" spans="1:53" s="178" customFormat="1" ht="15.75">
      <c r="A378" s="161"/>
      <c r="B378" s="175"/>
      <c r="C378" s="176"/>
      <c r="D378" s="176"/>
      <c r="E378" s="176"/>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7"/>
      <c r="AN378" s="177"/>
      <c r="AP378" s="157"/>
      <c r="AQ378" s="157"/>
      <c r="AR378" s="157"/>
      <c r="AS378" s="157"/>
      <c r="AT378" s="157"/>
      <c r="AU378" s="157"/>
      <c r="AV378" s="157"/>
      <c r="AW378" s="157"/>
      <c r="AX378" s="157"/>
      <c r="AY378" s="157"/>
      <c r="AZ378" s="157"/>
      <c r="BA378" s="157"/>
    </row>
    <row r="379" spans="1:53" s="178" customFormat="1" ht="15.75">
      <c r="A379" s="161"/>
      <c r="B379" s="175"/>
      <c r="C379" s="176"/>
      <c r="D379" s="176"/>
      <c r="E379" s="176"/>
      <c r="F379" s="177"/>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77"/>
      <c r="AC379" s="177"/>
      <c r="AD379" s="177"/>
      <c r="AE379" s="177"/>
      <c r="AF379" s="177"/>
      <c r="AG379" s="177"/>
      <c r="AH379" s="177"/>
      <c r="AI379" s="177"/>
      <c r="AJ379" s="177"/>
      <c r="AK379" s="177"/>
      <c r="AL379" s="177"/>
      <c r="AM379" s="177"/>
      <c r="AN379" s="177"/>
      <c r="AP379" s="157"/>
      <c r="AQ379" s="157"/>
      <c r="AR379" s="157"/>
      <c r="AS379" s="157"/>
      <c r="AT379" s="157"/>
      <c r="AU379" s="157"/>
      <c r="AV379" s="157"/>
      <c r="AW379" s="157"/>
      <c r="AX379" s="157"/>
      <c r="AY379" s="157"/>
      <c r="AZ379" s="157"/>
      <c r="BA379" s="157"/>
    </row>
    <row r="380" spans="1:53" s="178" customFormat="1" ht="15.75">
      <c r="A380" s="161"/>
      <c r="B380" s="175"/>
      <c r="C380" s="176"/>
      <c r="D380" s="176"/>
      <c r="E380" s="176"/>
      <c r="F380" s="177"/>
      <c r="G380" s="177"/>
      <c r="H380" s="177"/>
      <c r="I380" s="177"/>
      <c r="J380" s="177"/>
      <c r="K380" s="177"/>
      <c r="L380" s="177"/>
      <c r="M380" s="177"/>
      <c r="N380" s="177"/>
      <c r="O380" s="177"/>
      <c r="P380" s="177"/>
      <c r="Q380" s="177"/>
      <c r="R380" s="177"/>
      <c r="S380" s="177"/>
      <c r="T380" s="177"/>
      <c r="U380" s="177"/>
      <c r="V380" s="177"/>
      <c r="W380" s="177"/>
      <c r="X380" s="177"/>
      <c r="Y380" s="177"/>
      <c r="Z380" s="177"/>
      <c r="AA380" s="177"/>
      <c r="AB380" s="177"/>
      <c r="AC380" s="177"/>
      <c r="AD380" s="177"/>
      <c r="AE380" s="177"/>
      <c r="AF380" s="177"/>
      <c r="AG380" s="177"/>
      <c r="AH380" s="177"/>
      <c r="AI380" s="177"/>
      <c r="AJ380" s="177"/>
      <c r="AK380" s="177"/>
      <c r="AL380" s="177"/>
      <c r="AM380" s="177"/>
      <c r="AN380" s="177"/>
      <c r="AP380" s="157"/>
      <c r="AQ380" s="157"/>
      <c r="AR380" s="157"/>
      <c r="AS380" s="157"/>
      <c r="AT380" s="157"/>
      <c r="AU380" s="157"/>
      <c r="AV380" s="157"/>
      <c r="AW380" s="157"/>
      <c r="AX380" s="157"/>
      <c r="AY380" s="157"/>
      <c r="AZ380" s="157"/>
      <c r="BA380" s="157"/>
    </row>
  </sheetData>
  <mergeCells count="65">
    <mergeCell ref="A4:AO4"/>
    <mergeCell ref="A1:U1"/>
    <mergeCell ref="AI1:AO1"/>
    <mergeCell ref="A2:U2"/>
    <mergeCell ref="AI2:AO2"/>
    <mergeCell ref="A3:AO3"/>
    <mergeCell ref="AO6:AO10"/>
    <mergeCell ref="X7:Y7"/>
    <mergeCell ref="Z7:Z10"/>
    <mergeCell ref="AA7:AB7"/>
    <mergeCell ref="AE7:AE10"/>
    <mergeCell ref="AF7:AG7"/>
    <mergeCell ref="AN9:AN10"/>
    <mergeCell ref="AF8:AF10"/>
    <mergeCell ref="AD8:AD10"/>
    <mergeCell ref="AL8:AL10"/>
    <mergeCell ref="AC8:AC10"/>
    <mergeCell ref="AC7:AD7"/>
    <mergeCell ref="AM9:AM10"/>
    <mergeCell ref="AG8:AG10"/>
    <mergeCell ref="AH8:AH10"/>
    <mergeCell ref="AI8:AK8"/>
    <mergeCell ref="A5:AO5"/>
    <mergeCell ref="A6:A10"/>
    <mergeCell ref="B6:B10"/>
    <mergeCell ref="C6:C10"/>
    <mergeCell ref="D6:D10"/>
    <mergeCell ref="E6:E10"/>
    <mergeCell ref="AH6:AK7"/>
    <mergeCell ref="AL6:AN7"/>
    <mergeCell ref="F6:H7"/>
    <mergeCell ref="I6:N7"/>
    <mergeCell ref="O6:Q7"/>
    <mergeCell ref="R6:S7"/>
    <mergeCell ref="T6:U7"/>
    <mergeCell ref="V6:W7"/>
    <mergeCell ref="X6:AG6"/>
    <mergeCell ref="Q8:Q10"/>
    <mergeCell ref="V8:V10"/>
    <mergeCell ref="W8:W10"/>
    <mergeCell ref="Y8:Y10"/>
    <mergeCell ref="AA8:AA10"/>
    <mergeCell ref="AB8:AB10"/>
    <mergeCell ref="X8:X10"/>
    <mergeCell ref="F8:F10"/>
    <mergeCell ref="G8:G10"/>
    <mergeCell ref="H8:H10"/>
    <mergeCell ref="I8:I10"/>
    <mergeCell ref="J8:J10"/>
    <mergeCell ref="R8:R10"/>
    <mergeCell ref="K8:N8"/>
    <mergeCell ref="O8:O10"/>
    <mergeCell ref="P8:P10"/>
    <mergeCell ref="B46:AO46"/>
    <mergeCell ref="AM8:AN8"/>
    <mergeCell ref="K9:K10"/>
    <mergeCell ref="L9:L10"/>
    <mergeCell ref="M9:M10"/>
    <mergeCell ref="N9:N10"/>
    <mergeCell ref="AI9:AI10"/>
    <mergeCell ref="S8:S10"/>
    <mergeCell ref="T8:T10"/>
    <mergeCell ref="U8:U10"/>
    <mergeCell ref="AJ9:AJ10"/>
    <mergeCell ref="AK9:AK10"/>
  </mergeCells>
  <printOptions horizontalCentered="1"/>
  <pageMargins left="0.25" right="0.25" top="0.75" bottom="0.75" header="0.3" footer="0.3"/>
  <pageSetup paperSize="9" scale="57" fitToHeight="0" orientation="landscape" r:id="rId1"/>
  <headerFooter alignWithMargins="0">
    <oddFooter>&amp;R&amp;14&amp;P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zoomScalePageLayoutView="75" workbookViewId="0">
      <selection activeCell="I25" sqref="I25"/>
    </sheetView>
  </sheetViews>
  <sheetFormatPr defaultColWidth="9.125" defaultRowHeight="16.5"/>
  <cols>
    <col min="1" max="1" width="6.125" style="192" customWidth="1"/>
    <col min="2" max="2" width="43.25" style="187" customWidth="1"/>
    <col min="3" max="3" width="12.25" style="187" customWidth="1"/>
    <col min="4" max="4" width="9.75" style="187" customWidth="1"/>
    <col min="5" max="5" width="10.125" style="187" customWidth="1"/>
    <col min="6" max="7" width="9.375" style="187" customWidth="1"/>
    <col min="8" max="8" width="17.25" style="187" customWidth="1"/>
    <col min="9" max="9" width="17.625" style="187" customWidth="1"/>
    <col min="10" max="10" width="9" style="187" customWidth="1"/>
    <col min="11" max="11" width="11.375" style="187" customWidth="1"/>
    <col min="12" max="12" width="10.75" style="187" customWidth="1"/>
    <col min="13" max="16384" width="9.125" style="187"/>
  </cols>
  <sheetData>
    <row r="1" spans="1:13" s="184" customFormat="1" ht="26.25" customHeight="1">
      <c r="A1" s="1006" t="s">
        <v>257</v>
      </c>
      <c r="B1" s="1006"/>
      <c r="C1" s="1006"/>
      <c r="D1" s="1006"/>
      <c r="E1" s="1006"/>
      <c r="F1" s="1006"/>
      <c r="G1" s="182"/>
      <c r="H1" s="183" t="s">
        <v>0</v>
      </c>
      <c r="I1" s="182"/>
      <c r="J1" s="182"/>
      <c r="K1" s="182"/>
      <c r="L1" s="182"/>
      <c r="M1" s="182"/>
    </row>
    <row r="2" spans="1:13" s="184" customFormat="1" ht="38.25" customHeight="1">
      <c r="A2" s="1007" t="s">
        <v>1</v>
      </c>
      <c r="B2" s="1007"/>
      <c r="C2" s="1007"/>
      <c r="D2" s="1007"/>
      <c r="E2" s="1007"/>
      <c r="F2" s="1007"/>
      <c r="G2" s="185"/>
      <c r="H2" s="186" t="s">
        <v>258</v>
      </c>
      <c r="I2" s="185"/>
      <c r="J2" s="185"/>
      <c r="K2" s="185"/>
      <c r="L2" s="185"/>
      <c r="M2" s="185"/>
    </row>
    <row r="3" spans="1:13" ht="25.5" customHeight="1">
      <c r="A3" s="1008" t="s">
        <v>204</v>
      </c>
      <c r="B3" s="1008"/>
      <c r="C3" s="1008"/>
      <c r="D3" s="1008"/>
      <c r="E3" s="1008"/>
      <c r="F3" s="1008"/>
      <c r="G3" s="1008"/>
      <c r="H3" s="1008"/>
      <c r="I3" s="1008"/>
      <c r="J3" s="1008"/>
      <c r="K3" s="1008"/>
      <c r="L3" s="1008"/>
      <c r="M3" s="1008"/>
    </row>
    <row r="4" spans="1:13" s="184" customFormat="1" ht="26.25" customHeight="1">
      <c r="A4" s="1006" t="s">
        <v>259</v>
      </c>
      <c r="B4" s="1006"/>
      <c r="C4" s="1006"/>
      <c r="D4" s="1006"/>
      <c r="E4" s="1006"/>
      <c r="F4" s="1006"/>
      <c r="G4" s="1006"/>
      <c r="H4" s="1006"/>
      <c r="I4" s="1006"/>
      <c r="J4" s="1006"/>
      <c r="K4" s="1006"/>
      <c r="L4" s="1006"/>
      <c r="M4" s="1006"/>
    </row>
    <row r="5" spans="1:13" s="189" customFormat="1" ht="29.25" customHeight="1">
      <c r="A5" s="188"/>
      <c r="B5" s="185"/>
      <c r="C5" s="185"/>
      <c r="D5" s="185"/>
      <c r="E5" s="185"/>
      <c r="F5" s="185"/>
      <c r="G5" s="1009" t="s">
        <v>4</v>
      </c>
      <c r="H5" s="1009"/>
      <c r="I5" s="1009"/>
      <c r="J5" s="1009"/>
      <c r="K5" s="1009"/>
      <c r="L5" s="1009"/>
      <c r="M5" s="1009"/>
    </row>
    <row r="6" spans="1:13" s="190" customFormat="1" ht="56.25" customHeight="1">
      <c r="A6" s="1010" t="s">
        <v>5</v>
      </c>
      <c r="B6" s="1010" t="s">
        <v>260</v>
      </c>
      <c r="C6" s="1011" t="s">
        <v>261</v>
      </c>
      <c r="D6" s="1012"/>
      <c r="E6" s="1012"/>
      <c r="F6" s="1013"/>
      <c r="G6" s="1011" t="s">
        <v>262</v>
      </c>
      <c r="H6" s="1012"/>
      <c r="I6" s="1012"/>
      <c r="J6" s="1012"/>
      <c r="K6" s="1012"/>
      <c r="L6" s="1013"/>
      <c r="M6" s="1003" t="s">
        <v>9</v>
      </c>
    </row>
    <row r="7" spans="1:13" s="190" customFormat="1" ht="22.5" customHeight="1">
      <c r="A7" s="1010"/>
      <c r="B7" s="1010"/>
      <c r="C7" s="1003" t="s">
        <v>10</v>
      </c>
      <c r="D7" s="1010" t="s">
        <v>263</v>
      </c>
      <c r="E7" s="1010"/>
      <c r="F7" s="1010"/>
      <c r="G7" s="1010" t="s">
        <v>10</v>
      </c>
      <c r="H7" s="1010"/>
      <c r="I7" s="1010"/>
      <c r="J7" s="1010" t="s">
        <v>263</v>
      </c>
      <c r="K7" s="1010"/>
      <c r="L7" s="1010"/>
      <c r="M7" s="1004"/>
    </row>
    <row r="8" spans="1:13" s="190" customFormat="1" ht="86.25" customHeight="1">
      <c r="A8" s="1010"/>
      <c r="B8" s="1010"/>
      <c r="C8" s="1005"/>
      <c r="D8" s="191" t="s">
        <v>12</v>
      </c>
      <c r="E8" s="191" t="s">
        <v>15</v>
      </c>
      <c r="F8" s="191" t="s">
        <v>264</v>
      </c>
      <c r="G8" s="191" t="s">
        <v>12</v>
      </c>
      <c r="H8" s="191" t="s">
        <v>265</v>
      </c>
      <c r="I8" s="191" t="s">
        <v>266</v>
      </c>
      <c r="J8" s="191" t="s">
        <v>12</v>
      </c>
      <c r="K8" s="191" t="s">
        <v>15</v>
      </c>
      <c r="L8" s="191" t="s">
        <v>264</v>
      </c>
      <c r="M8" s="1005"/>
    </row>
    <row r="9" spans="1:13" s="192" customFormat="1" ht="21" customHeight="1">
      <c r="A9" s="191">
        <v>1</v>
      </c>
      <c r="B9" s="191">
        <v>2</v>
      </c>
      <c r="C9" s="191">
        <v>3</v>
      </c>
      <c r="D9" s="191">
        <v>4</v>
      </c>
      <c r="E9" s="191">
        <v>5</v>
      </c>
      <c r="F9" s="191">
        <v>6</v>
      </c>
      <c r="G9" s="191">
        <v>7</v>
      </c>
      <c r="H9" s="191">
        <v>8</v>
      </c>
      <c r="I9" s="191">
        <v>9</v>
      </c>
      <c r="J9" s="191">
        <v>10</v>
      </c>
      <c r="K9" s="191">
        <v>11</v>
      </c>
      <c r="L9" s="191">
        <v>12</v>
      </c>
      <c r="M9" s="191">
        <v>13</v>
      </c>
    </row>
    <row r="10" spans="1:13" ht="32.25" customHeight="1">
      <c r="A10" s="191"/>
      <c r="B10" s="193" t="s">
        <v>267</v>
      </c>
      <c r="C10" s="193"/>
      <c r="D10" s="194"/>
      <c r="E10" s="194"/>
      <c r="F10" s="194"/>
      <c r="G10" s="194"/>
      <c r="H10" s="194"/>
      <c r="I10" s="194"/>
      <c r="J10" s="195"/>
      <c r="K10" s="195"/>
      <c r="L10" s="195"/>
      <c r="M10" s="195"/>
    </row>
    <row r="11" spans="1:13" ht="35.25" customHeight="1">
      <c r="A11" s="193" t="s">
        <v>95</v>
      </c>
      <c r="B11" s="196" t="s">
        <v>268</v>
      </c>
      <c r="C11" s="196"/>
      <c r="D11" s="194"/>
      <c r="E11" s="194"/>
      <c r="F11" s="194"/>
      <c r="G11" s="194"/>
      <c r="H11" s="194"/>
      <c r="I11" s="194"/>
      <c r="J11" s="195"/>
      <c r="K11" s="195"/>
      <c r="L11" s="195"/>
      <c r="M11" s="195"/>
    </row>
    <row r="12" spans="1:13" ht="36" customHeight="1">
      <c r="A12" s="193">
        <v>1</v>
      </c>
      <c r="B12" s="197" t="s">
        <v>269</v>
      </c>
      <c r="C12" s="198"/>
      <c r="D12" s="194"/>
      <c r="E12" s="194"/>
      <c r="F12" s="194"/>
      <c r="G12" s="194"/>
      <c r="H12" s="194"/>
      <c r="I12" s="194"/>
      <c r="J12" s="195"/>
      <c r="K12" s="195"/>
      <c r="L12" s="195"/>
      <c r="M12" s="195"/>
    </row>
    <row r="13" spans="1:13" s="189" customFormat="1" ht="26.25" customHeight="1">
      <c r="A13" s="199"/>
      <c r="B13" s="200" t="s">
        <v>13</v>
      </c>
      <c r="C13" s="200"/>
      <c r="D13" s="201"/>
      <c r="E13" s="201"/>
      <c r="F13" s="201"/>
      <c r="G13" s="201"/>
      <c r="H13" s="201"/>
      <c r="I13" s="201"/>
      <c r="J13" s="202"/>
      <c r="K13" s="202"/>
      <c r="L13" s="202"/>
      <c r="M13" s="202"/>
    </row>
    <row r="14" spans="1:13" s="189" customFormat="1" ht="26.25" customHeight="1">
      <c r="A14" s="203" t="s">
        <v>270</v>
      </c>
      <c r="B14" s="202" t="s">
        <v>271</v>
      </c>
      <c r="C14" s="202"/>
      <c r="D14" s="204"/>
      <c r="E14" s="204"/>
      <c r="F14" s="204"/>
      <c r="G14" s="204"/>
      <c r="H14" s="204"/>
      <c r="I14" s="204"/>
      <c r="J14" s="202"/>
      <c r="K14" s="202"/>
      <c r="L14" s="202"/>
      <c r="M14" s="202"/>
    </row>
    <row r="15" spans="1:13" s="189" customFormat="1" ht="26.25" customHeight="1">
      <c r="A15" s="203" t="s">
        <v>270</v>
      </c>
      <c r="B15" s="202" t="s">
        <v>272</v>
      </c>
      <c r="C15" s="202"/>
      <c r="D15" s="204"/>
      <c r="E15" s="204"/>
      <c r="F15" s="204"/>
      <c r="G15" s="204"/>
      <c r="H15" s="204"/>
      <c r="I15" s="204"/>
      <c r="J15" s="202"/>
      <c r="K15" s="202"/>
      <c r="L15" s="202"/>
      <c r="M15" s="202"/>
    </row>
    <row r="16" spans="1:13">
      <c r="A16" s="205" t="s">
        <v>96</v>
      </c>
      <c r="B16" s="206" t="s">
        <v>273</v>
      </c>
      <c r="C16" s="207"/>
      <c r="D16" s="208"/>
      <c r="E16" s="208"/>
      <c r="F16" s="208"/>
      <c r="G16" s="208"/>
      <c r="H16" s="208"/>
      <c r="I16" s="208"/>
      <c r="J16" s="195"/>
      <c r="K16" s="195"/>
      <c r="L16" s="195"/>
      <c r="M16" s="195"/>
    </row>
    <row r="17" spans="1:13" s="189" customFormat="1" ht="26.25" customHeight="1">
      <c r="A17" s="199"/>
      <c r="B17" s="200" t="s">
        <v>13</v>
      </c>
      <c r="C17" s="200"/>
      <c r="D17" s="201"/>
      <c r="E17" s="201"/>
      <c r="F17" s="201"/>
      <c r="G17" s="201"/>
      <c r="H17" s="201"/>
      <c r="I17" s="201"/>
      <c r="J17" s="202"/>
      <c r="K17" s="202"/>
      <c r="L17" s="202"/>
      <c r="M17" s="202"/>
    </row>
    <row r="18" spans="1:13" s="189" customFormat="1" ht="39.75" customHeight="1">
      <c r="A18" s="203" t="s">
        <v>270</v>
      </c>
      <c r="B18" s="202" t="s">
        <v>274</v>
      </c>
      <c r="C18" s="202"/>
      <c r="D18" s="204"/>
      <c r="E18" s="204"/>
      <c r="F18" s="204"/>
      <c r="G18" s="204"/>
      <c r="H18" s="204"/>
      <c r="I18" s="204"/>
      <c r="J18" s="202"/>
      <c r="K18" s="202"/>
      <c r="L18" s="202"/>
      <c r="M18" s="202"/>
    </row>
    <row r="19" spans="1:13" s="189" customFormat="1" ht="39.75" customHeight="1">
      <c r="A19" s="203" t="s">
        <v>270</v>
      </c>
      <c r="B19" s="202" t="s">
        <v>275</v>
      </c>
      <c r="C19" s="202"/>
      <c r="D19" s="204"/>
      <c r="E19" s="204"/>
      <c r="F19" s="204"/>
      <c r="G19" s="204"/>
      <c r="H19" s="204"/>
      <c r="I19" s="204"/>
      <c r="J19" s="202"/>
      <c r="K19" s="202"/>
      <c r="L19" s="202"/>
      <c r="M19" s="202"/>
    </row>
    <row r="20" spans="1:13" ht="36" customHeight="1">
      <c r="A20" s="205" t="s">
        <v>101</v>
      </c>
      <c r="B20" s="206" t="s">
        <v>276</v>
      </c>
      <c r="C20" s="207"/>
      <c r="D20" s="208"/>
      <c r="E20" s="208"/>
      <c r="F20" s="208"/>
      <c r="G20" s="208"/>
      <c r="H20" s="208"/>
      <c r="I20" s="208"/>
      <c r="J20" s="195"/>
      <c r="K20" s="195"/>
      <c r="L20" s="195"/>
      <c r="M20" s="195"/>
    </row>
    <row r="21" spans="1:13" ht="58.5" customHeight="1">
      <c r="A21" s="193">
        <v>2</v>
      </c>
      <c r="B21" s="198" t="s">
        <v>25</v>
      </c>
      <c r="C21" s="198"/>
      <c r="D21" s="194"/>
      <c r="E21" s="194"/>
      <c r="F21" s="194"/>
      <c r="G21" s="194"/>
      <c r="H21" s="194"/>
      <c r="I21" s="194"/>
      <c r="J21" s="195"/>
      <c r="K21" s="195"/>
      <c r="L21" s="195"/>
      <c r="M21" s="195"/>
    </row>
    <row r="22" spans="1:13" s="189" customFormat="1" ht="26.25" customHeight="1">
      <c r="A22" s="199"/>
      <c r="B22" s="200" t="s">
        <v>13</v>
      </c>
      <c r="C22" s="200"/>
      <c r="D22" s="201"/>
      <c r="E22" s="201"/>
      <c r="F22" s="201"/>
      <c r="G22" s="201"/>
      <c r="H22" s="201"/>
      <c r="I22" s="201"/>
      <c r="J22" s="202"/>
      <c r="K22" s="202"/>
      <c r="L22" s="202"/>
      <c r="M22" s="202"/>
    </row>
    <row r="23" spans="1:13" s="189" customFormat="1" ht="26.25" customHeight="1">
      <c r="A23" s="203" t="s">
        <v>270</v>
      </c>
      <c r="B23" s="202" t="s">
        <v>271</v>
      </c>
      <c r="C23" s="202"/>
      <c r="D23" s="204"/>
      <c r="E23" s="204"/>
      <c r="F23" s="204"/>
      <c r="G23" s="204"/>
      <c r="H23" s="204"/>
      <c r="I23" s="204"/>
      <c r="J23" s="202"/>
      <c r="K23" s="202"/>
      <c r="L23" s="202"/>
      <c r="M23" s="202"/>
    </row>
    <row r="24" spans="1:13" s="189" customFormat="1" ht="26.25" customHeight="1">
      <c r="A24" s="203" t="s">
        <v>270</v>
      </c>
      <c r="B24" s="202" t="s">
        <v>272</v>
      </c>
      <c r="C24" s="202"/>
      <c r="D24" s="204"/>
      <c r="E24" s="204"/>
      <c r="F24" s="204"/>
      <c r="G24" s="204"/>
      <c r="H24" s="204"/>
      <c r="I24" s="204"/>
      <c r="J24" s="202"/>
      <c r="K24" s="202"/>
      <c r="L24" s="202"/>
      <c r="M24" s="202"/>
    </row>
    <row r="25" spans="1:13" s="211" customFormat="1" ht="24.75" customHeight="1">
      <c r="A25" s="209" t="s">
        <v>96</v>
      </c>
      <c r="B25" s="210" t="s">
        <v>277</v>
      </c>
      <c r="C25" s="210"/>
      <c r="D25" s="201"/>
      <c r="E25" s="201"/>
      <c r="F25" s="201"/>
      <c r="G25" s="201"/>
      <c r="H25" s="201"/>
      <c r="I25" s="201"/>
      <c r="J25" s="200"/>
      <c r="K25" s="200"/>
      <c r="L25" s="200"/>
      <c r="M25" s="200"/>
    </row>
    <row r="26" spans="1:13" s="189" customFormat="1" ht="26.25" customHeight="1">
      <c r="A26" s="199"/>
      <c r="B26" s="200" t="s">
        <v>13</v>
      </c>
      <c r="C26" s="200"/>
      <c r="D26" s="201"/>
      <c r="E26" s="201"/>
      <c r="F26" s="201"/>
      <c r="G26" s="201"/>
      <c r="H26" s="201"/>
      <c r="I26" s="201"/>
      <c r="J26" s="202"/>
      <c r="K26" s="202"/>
      <c r="L26" s="202"/>
      <c r="M26" s="202"/>
    </row>
    <row r="27" spans="1:13" s="189" customFormat="1" ht="26.25" customHeight="1">
      <c r="A27" s="203" t="s">
        <v>270</v>
      </c>
      <c r="B27" s="202" t="s">
        <v>271</v>
      </c>
      <c r="C27" s="202"/>
      <c r="D27" s="204"/>
      <c r="E27" s="204"/>
      <c r="F27" s="204"/>
      <c r="G27" s="204"/>
      <c r="H27" s="204"/>
      <c r="I27" s="204"/>
      <c r="J27" s="202"/>
      <c r="K27" s="202"/>
      <c r="L27" s="202"/>
      <c r="M27" s="202"/>
    </row>
    <row r="28" spans="1:13" s="189" customFormat="1" ht="26.25" customHeight="1">
      <c r="A28" s="203" t="s">
        <v>270</v>
      </c>
      <c r="B28" s="202" t="s">
        <v>272</v>
      </c>
      <c r="C28" s="202"/>
      <c r="D28" s="204"/>
      <c r="E28" s="204"/>
      <c r="F28" s="204"/>
      <c r="G28" s="204"/>
      <c r="H28" s="204"/>
      <c r="I28" s="204"/>
      <c r="J28" s="202"/>
      <c r="K28" s="202"/>
      <c r="L28" s="202"/>
      <c r="M28" s="202"/>
    </row>
    <row r="29" spans="1:13" ht="26.25" customHeight="1">
      <c r="A29" s="212">
        <v>-1</v>
      </c>
      <c r="B29" s="195" t="s">
        <v>278</v>
      </c>
      <c r="C29" s="195"/>
      <c r="D29" s="208"/>
      <c r="E29" s="208"/>
      <c r="F29" s="208"/>
      <c r="G29" s="208"/>
      <c r="H29" s="208"/>
      <c r="I29" s="208"/>
      <c r="J29" s="195"/>
      <c r="K29" s="195"/>
      <c r="L29" s="195"/>
      <c r="M29" s="195"/>
    </row>
    <row r="30" spans="1:13" ht="26.25" customHeight="1">
      <c r="A30" s="213" t="s">
        <v>270</v>
      </c>
      <c r="B30" s="195" t="s">
        <v>271</v>
      </c>
      <c r="C30" s="195"/>
      <c r="D30" s="208"/>
      <c r="E30" s="208"/>
      <c r="F30" s="208"/>
      <c r="G30" s="208"/>
      <c r="H30" s="208"/>
      <c r="I30" s="208"/>
      <c r="J30" s="195"/>
      <c r="K30" s="195"/>
      <c r="L30" s="195"/>
      <c r="M30" s="195"/>
    </row>
    <row r="31" spans="1:13" ht="26.25" customHeight="1">
      <c r="A31" s="213" t="s">
        <v>270</v>
      </c>
      <c r="B31" s="195" t="s">
        <v>272</v>
      </c>
      <c r="C31" s="195"/>
      <c r="D31" s="208"/>
      <c r="E31" s="208"/>
      <c r="F31" s="208"/>
      <c r="G31" s="208"/>
      <c r="H31" s="208"/>
      <c r="I31" s="208"/>
      <c r="J31" s="195"/>
      <c r="K31" s="195"/>
      <c r="L31" s="195"/>
      <c r="M31" s="195"/>
    </row>
    <row r="32" spans="1:13" ht="26.25" customHeight="1">
      <c r="A32" s="212">
        <v>-2</v>
      </c>
      <c r="B32" s="195" t="s">
        <v>278</v>
      </c>
      <c r="C32" s="195"/>
      <c r="D32" s="208"/>
      <c r="E32" s="208"/>
      <c r="F32" s="208"/>
      <c r="G32" s="208"/>
      <c r="H32" s="208"/>
      <c r="I32" s="208"/>
      <c r="J32" s="195"/>
      <c r="K32" s="195"/>
      <c r="L32" s="195"/>
      <c r="M32" s="195"/>
    </row>
    <row r="33" spans="1:13" s="189" customFormat="1" ht="26.25" customHeight="1">
      <c r="A33" s="203"/>
      <c r="B33" s="202" t="s">
        <v>279</v>
      </c>
      <c r="C33" s="202"/>
      <c r="D33" s="204"/>
      <c r="E33" s="204"/>
      <c r="F33" s="204"/>
      <c r="G33" s="204"/>
      <c r="H33" s="204"/>
      <c r="I33" s="204"/>
      <c r="J33" s="202"/>
      <c r="K33" s="202"/>
      <c r="L33" s="202"/>
      <c r="M33" s="202"/>
    </row>
    <row r="34" spans="1:13" s="189" customFormat="1" ht="26.25" customHeight="1">
      <c r="A34" s="203" t="s">
        <v>99</v>
      </c>
      <c r="B34" s="202" t="s">
        <v>99</v>
      </c>
      <c r="C34" s="202"/>
      <c r="D34" s="204"/>
      <c r="E34" s="204"/>
      <c r="F34" s="204"/>
      <c r="G34" s="204"/>
      <c r="H34" s="204"/>
      <c r="I34" s="204"/>
      <c r="J34" s="202"/>
      <c r="K34" s="202"/>
      <c r="L34" s="202"/>
      <c r="M34" s="202"/>
    </row>
    <row r="35" spans="1:13" s="211" customFormat="1" ht="26.25" customHeight="1">
      <c r="A35" s="209" t="s">
        <v>101</v>
      </c>
      <c r="B35" s="210" t="s">
        <v>280</v>
      </c>
      <c r="C35" s="210"/>
      <c r="D35" s="201"/>
      <c r="E35" s="201"/>
      <c r="F35" s="201"/>
      <c r="G35" s="201"/>
      <c r="H35" s="201"/>
      <c r="I35" s="201"/>
      <c r="J35" s="200"/>
      <c r="K35" s="200"/>
      <c r="L35" s="200"/>
      <c r="M35" s="200"/>
    </row>
    <row r="36" spans="1:13" s="189" customFormat="1" ht="26.25" customHeight="1">
      <c r="A36" s="199"/>
      <c r="B36" s="200" t="s">
        <v>13</v>
      </c>
      <c r="C36" s="200"/>
      <c r="D36" s="201"/>
      <c r="E36" s="201"/>
      <c r="F36" s="201"/>
      <c r="G36" s="201"/>
      <c r="H36" s="201"/>
      <c r="I36" s="201"/>
      <c r="J36" s="202"/>
      <c r="K36" s="202"/>
      <c r="L36" s="202"/>
      <c r="M36" s="202"/>
    </row>
    <row r="37" spans="1:13" s="189" customFormat="1" ht="26.25" customHeight="1">
      <c r="A37" s="203" t="s">
        <v>270</v>
      </c>
      <c r="B37" s="202" t="s">
        <v>271</v>
      </c>
      <c r="C37" s="202"/>
      <c r="D37" s="204"/>
      <c r="E37" s="204"/>
      <c r="F37" s="204"/>
      <c r="G37" s="204"/>
      <c r="H37" s="204"/>
      <c r="I37" s="204"/>
      <c r="J37" s="202"/>
      <c r="K37" s="202"/>
      <c r="L37" s="202"/>
      <c r="M37" s="202"/>
    </row>
    <row r="38" spans="1:13" s="189" customFormat="1" ht="26.25" customHeight="1">
      <c r="A38" s="203" t="s">
        <v>270</v>
      </c>
      <c r="B38" s="202" t="s">
        <v>272</v>
      </c>
      <c r="C38" s="202"/>
      <c r="D38" s="204"/>
      <c r="E38" s="204"/>
      <c r="F38" s="204"/>
      <c r="G38" s="204"/>
      <c r="H38" s="204"/>
      <c r="I38" s="204"/>
      <c r="J38" s="202"/>
      <c r="K38" s="202"/>
      <c r="L38" s="202"/>
      <c r="M38" s="202"/>
    </row>
    <row r="39" spans="1:13" ht="26.25" customHeight="1">
      <c r="A39" s="212">
        <v>-1</v>
      </c>
      <c r="B39" s="195" t="s">
        <v>278</v>
      </c>
      <c r="C39" s="195"/>
      <c r="D39" s="208"/>
      <c r="E39" s="208"/>
      <c r="F39" s="208"/>
      <c r="G39" s="208"/>
      <c r="H39" s="208"/>
      <c r="I39" s="208"/>
      <c r="J39" s="195"/>
      <c r="K39" s="195"/>
      <c r="L39" s="195"/>
      <c r="M39" s="195"/>
    </row>
    <row r="40" spans="1:13" ht="26.25" customHeight="1">
      <c r="A40" s="213" t="s">
        <v>270</v>
      </c>
      <c r="B40" s="195" t="s">
        <v>271</v>
      </c>
      <c r="C40" s="195"/>
      <c r="D40" s="208"/>
      <c r="E40" s="208"/>
      <c r="F40" s="208"/>
      <c r="G40" s="208"/>
      <c r="H40" s="208"/>
      <c r="I40" s="208"/>
      <c r="J40" s="195"/>
      <c r="K40" s="195"/>
      <c r="L40" s="195"/>
      <c r="M40" s="195"/>
    </row>
    <row r="41" spans="1:13" ht="26.25" customHeight="1">
      <c r="A41" s="213" t="s">
        <v>270</v>
      </c>
      <c r="B41" s="195" t="s">
        <v>272</v>
      </c>
      <c r="C41" s="195"/>
      <c r="D41" s="208"/>
      <c r="E41" s="208"/>
      <c r="F41" s="208"/>
      <c r="G41" s="208"/>
      <c r="H41" s="208"/>
      <c r="I41" s="208"/>
      <c r="J41" s="195"/>
      <c r="K41" s="195"/>
      <c r="L41" s="195"/>
      <c r="M41" s="195"/>
    </row>
    <row r="42" spans="1:13" ht="26.25" customHeight="1">
      <c r="A42" s="212">
        <v>-2</v>
      </c>
      <c r="B42" s="195" t="s">
        <v>278</v>
      </c>
      <c r="C42" s="195"/>
      <c r="D42" s="208"/>
      <c r="E42" s="208"/>
      <c r="F42" s="208"/>
      <c r="G42" s="208"/>
      <c r="H42" s="208"/>
      <c r="I42" s="208"/>
      <c r="J42" s="195"/>
      <c r="K42" s="195"/>
      <c r="L42" s="195"/>
      <c r="M42" s="195"/>
    </row>
    <row r="43" spans="1:13" s="189" customFormat="1" ht="26.25" customHeight="1">
      <c r="A43" s="203"/>
      <c r="B43" s="202" t="s">
        <v>279</v>
      </c>
      <c r="C43" s="202"/>
      <c r="D43" s="204"/>
      <c r="E43" s="204"/>
      <c r="F43" s="204"/>
      <c r="G43" s="204"/>
      <c r="H43" s="204"/>
      <c r="I43" s="204"/>
      <c r="J43" s="202"/>
      <c r="K43" s="202"/>
      <c r="L43" s="202"/>
      <c r="M43" s="202"/>
    </row>
    <row r="44" spans="1:13" s="189" customFormat="1" ht="26.25" customHeight="1">
      <c r="A44" s="203" t="s">
        <v>99</v>
      </c>
      <c r="B44" s="202" t="s">
        <v>99</v>
      </c>
      <c r="C44" s="202"/>
      <c r="D44" s="204"/>
      <c r="E44" s="204"/>
      <c r="F44" s="204"/>
      <c r="G44" s="204"/>
      <c r="H44" s="204"/>
      <c r="I44" s="204"/>
      <c r="J44" s="202"/>
      <c r="K44" s="202"/>
      <c r="L44" s="202"/>
      <c r="M44" s="202"/>
    </row>
    <row r="45" spans="1:13" ht="29.25" customHeight="1">
      <c r="A45" s="193" t="s">
        <v>113</v>
      </c>
      <c r="B45" s="198" t="s">
        <v>281</v>
      </c>
      <c r="C45" s="198"/>
      <c r="D45" s="194"/>
      <c r="E45" s="194"/>
      <c r="F45" s="194"/>
      <c r="G45" s="194"/>
      <c r="H45" s="194"/>
      <c r="I45" s="194"/>
      <c r="J45" s="195"/>
      <c r="K45" s="195"/>
      <c r="L45" s="195"/>
      <c r="M45" s="195"/>
    </row>
    <row r="46" spans="1:13" ht="29.25" customHeight="1">
      <c r="A46" s="191">
        <v>1</v>
      </c>
      <c r="B46" s="214" t="s">
        <v>282</v>
      </c>
      <c r="C46" s="195"/>
      <c r="D46" s="208"/>
      <c r="E46" s="208"/>
      <c r="F46" s="208"/>
      <c r="G46" s="208"/>
      <c r="H46" s="208"/>
      <c r="I46" s="208"/>
      <c r="J46" s="195"/>
      <c r="K46" s="195"/>
      <c r="L46" s="195"/>
      <c r="M46" s="195"/>
    </row>
    <row r="47" spans="1:13" ht="29.25" customHeight="1">
      <c r="A47" s="191">
        <v>2</v>
      </c>
      <c r="B47" s="214" t="s">
        <v>282</v>
      </c>
      <c r="C47" s="195"/>
      <c r="D47" s="208"/>
      <c r="E47" s="208"/>
      <c r="F47" s="208"/>
      <c r="G47" s="208"/>
      <c r="H47" s="208"/>
      <c r="I47" s="208"/>
      <c r="J47" s="195"/>
      <c r="K47" s="195"/>
      <c r="L47" s="195"/>
      <c r="M47" s="195"/>
    </row>
    <row r="48" spans="1:13" ht="29.25" customHeight="1">
      <c r="A48" s="191" t="s">
        <v>99</v>
      </c>
      <c r="B48" s="195" t="s">
        <v>99</v>
      </c>
      <c r="C48" s="195"/>
      <c r="D48" s="208"/>
      <c r="E48" s="208"/>
      <c r="F48" s="208"/>
      <c r="G48" s="208"/>
      <c r="H48" s="208"/>
      <c r="I48" s="208"/>
      <c r="J48" s="195"/>
      <c r="K48" s="195"/>
      <c r="L48" s="195"/>
      <c r="M48" s="195"/>
    </row>
    <row r="49" spans="1:13" ht="29.25" customHeight="1">
      <c r="A49" s="193" t="s">
        <v>133</v>
      </c>
      <c r="B49" s="198" t="s">
        <v>26</v>
      </c>
      <c r="C49" s="198"/>
      <c r="D49" s="194"/>
      <c r="E49" s="194"/>
      <c r="F49" s="194"/>
      <c r="G49" s="194"/>
      <c r="H49" s="194"/>
      <c r="I49" s="194"/>
      <c r="J49" s="195"/>
      <c r="K49" s="195"/>
      <c r="L49" s="195"/>
      <c r="M49" s="195"/>
    </row>
    <row r="50" spans="1:13" ht="29.25" customHeight="1">
      <c r="A50" s="191">
        <v>1</v>
      </c>
      <c r="B50" s="214" t="s">
        <v>282</v>
      </c>
      <c r="C50" s="195"/>
      <c r="D50" s="208"/>
      <c r="E50" s="208"/>
      <c r="F50" s="208"/>
      <c r="G50" s="208"/>
      <c r="H50" s="208"/>
      <c r="I50" s="208"/>
      <c r="J50" s="195"/>
      <c r="K50" s="195"/>
      <c r="L50" s="195"/>
      <c r="M50" s="195"/>
    </row>
    <row r="51" spans="1:13" ht="29.25" customHeight="1">
      <c r="A51" s="191">
        <v>2</v>
      </c>
      <c r="B51" s="214" t="s">
        <v>282</v>
      </c>
      <c r="C51" s="195"/>
      <c r="D51" s="208"/>
      <c r="E51" s="208"/>
      <c r="F51" s="208"/>
      <c r="G51" s="208"/>
      <c r="H51" s="208"/>
      <c r="I51" s="208"/>
      <c r="J51" s="195"/>
      <c r="K51" s="195"/>
      <c r="L51" s="195"/>
      <c r="M51" s="195"/>
    </row>
    <row r="52" spans="1:13" ht="29.25" customHeight="1">
      <c r="A52" s="191" t="s">
        <v>99</v>
      </c>
      <c r="B52" s="195" t="s">
        <v>99</v>
      </c>
      <c r="C52" s="195"/>
      <c r="D52" s="208"/>
      <c r="E52" s="208"/>
      <c r="F52" s="208"/>
      <c r="G52" s="208"/>
      <c r="H52" s="208"/>
      <c r="I52" s="208"/>
      <c r="J52" s="195"/>
      <c r="K52" s="195"/>
      <c r="L52" s="195"/>
      <c r="M52" s="195"/>
    </row>
    <row r="53" spans="1:13" ht="39.75" customHeight="1">
      <c r="A53" s="193" t="s">
        <v>283</v>
      </c>
      <c r="B53" s="198" t="s">
        <v>28</v>
      </c>
      <c r="C53" s="198"/>
      <c r="D53" s="194"/>
      <c r="E53" s="194"/>
      <c r="F53" s="194"/>
      <c r="G53" s="194"/>
      <c r="H53" s="194"/>
      <c r="I53" s="194"/>
      <c r="J53" s="195"/>
      <c r="K53" s="195"/>
      <c r="L53" s="195"/>
      <c r="M53" s="195"/>
    </row>
    <row r="54" spans="1:13" ht="31.5" customHeight="1">
      <c r="A54" s="191">
        <v>1</v>
      </c>
      <c r="B54" s="214" t="s">
        <v>282</v>
      </c>
      <c r="C54" s="195"/>
      <c r="D54" s="208"/>
      <c r="E54" s="208"/>
      <c r="F54" s="208"/>
      <c r="G54" s="208"/>
      <c r="H54" s="208"/>
      <c r="I54" s="208"/>
      <c r="J54" s="195"/>
      <c r="K54" s="195"/>
      <c r="L54" s="195"/>
      <c r="M54" s="195"/>
    </row>
    <row r="55" spans="1:13" ht="31.5" customHeight="1">
      <c r="A55" s="191">
        <v>2</v>
      </c>
      <c r="B55" s="214" t="s">
        <v>282</v>
      </c>
      <c r="C55" s="195"/>
      <c r="D55" s="208"/>
      <c r="E55" s="208"/>
      <c r="F55" s="208"/>
      <c r="G55" s="208"/>
      <c r="H55" s="208"/>
      <c r="I55" s="208"/>
      <c r="J55" s="195"/>
      <c r="K55" s="195"/>
      <c r="L55" s="195"/>
      <c r="M55" s="195"/>
    </row>
    <row r="56" spans="1:13" ht="31.5" customHeight="1">
      <c r="A56" s="191" t="s">
        <v>99</v>
      </c>
      <c r="B56" s="195" t="s">
        <v>99</v>
      </c>
      <c r="C56" s="195"/>
      <c r="D56" s="208"/>
      <c r="E56" s="208"/>
      <c r="F56" s="208"/>
      <c r="G56" s="208"/>
      <c r="H56" s="208"/>
      <c r="I56" s="208"/>
      <c r="J56" s="195"/>
      <c r="K56" s="195"/>
      <c r="L56" s="195"/>
      <c r="M56" s="195"/>
    </row>
    <row r="57" spans="1:13" ht="53.25" customHeight="1">
      <c r="A57" s="193" t="s">
        <v>284</v>
      </c>
      <c r="B57" s="198" t="s">
        <v>285</v>
      </c>
      <c r="C57" s="198"/>
      <c r="D57" s="194"/>
      <c r="E57" s="194"/>
      <c r="F57" s="194"/>
      <c r="G57" s="194"/>
      <c r="H57" s="194"/>
      <c r="I57" s="194"/>
      <c r="J57" s="195"/>
      <c r="K57" s="195"/>
      <c r="L57" s="195"/>
      <c r="M57" s="195"/>
    </row>
    <row r="58" spans="1:13" ht="28.5" customHeight="1">
      <c r="A58" s="191">
        <v>1</v>
      </c>
      <c r="B58" s="214" t="s">
        <v>282</v>
      </c>
      <c r="C58" s="195"/>
      <c r="D58" s="208"/>
      <c r="E58" s="208"/>
      <c r="F58" s="208"/>
      <c r="G58" s="208"/>
      <c r="H58" s="208"/>
      <c r="I58" s="208"/>
      <c r="J58" s="195"/>
      <c r="K58" s="195"/>
      <c r="L58" s="195"/>
      <c r="M58" s="195"/>
    </row>
    <row r="59" spans="1:13" ht="28.5" customHeight="1">
      <c r="A59" s="191">
        <v>2</v>
      </c>
      <c r="B59" s="214" t="s">
        <v>282</v>
      </c>
      <c r="C59" s="195"/>
      <c r="D59" s="208"/>
      <c r="E59" s="208"/>
      <c r="F59" s="208"/>
      <c r="G59" s="208"/>
      <c r="H59" s="208"/>
      <c r="I59" s="208"/>
      <c r="J59" s="195"/>
      <c r="K59" s="195"/>
      <c r="L59" s="195"/>
      <c r="M59" s="195"/>
    </row>
    <row r="60" spans="1:13" ht="28.5" customHeight="1">
      <c r="A60" s="191" t="s">
        <v>99</v>
      </c>
      <c r="B60" s="195" t="s">
        <v>99</v>
      </c>
      <c r="C60" s="195"/>
      <c r="D60" s="208"/>
      <c r="E60" s="208"/>
      <c r="F60" s="208"/>
      <c r="G60" s="208"/>
      <c r="H60" s="208"/>
      <c r="I60" s="208"/>
      <c r="J60" s="195"/>
      <c r="K60" s="195"/>
      <c r="L60" s="195"/>
      <c r="M60" s="195"/>
    </row>
    <row r="61" spans="1:13" ht="30" customHeight="1">
      <c r="A61" s="193" t="s">
        <v>286</v>
      </c>
      <c r="B61" s="198" t="s">
        <v>27</v>
      </c>
      <c r="C61" s="198"/>
      <c r="D61" s="194"/>
      <c r="E61" s="194"/>
      <c r="F61" s="194"/>
      <c r="G61" s="194"/>
      <c r="H61" s="194"/>
      <c r="I61" s="194"/>
      <c r="J61" s="195"/>
      <c r="K61" s="195"/>
      <c r="L61" s="195"/>
      <c r="M61" s="195"/>
    </row>
    <row r="62" spans="1:13" ht="30" customHeight="1">
      <c r="A62" s="191">
        <v>1</v>
      </c>
      <c r="B62" s="214" t="s">
        <v>282</v>
      </c>
      <c r="C62" s="195"/>
      <c r="D62" s="208"/>
      <c r="E62" s="208"/>
      <c r="F62" s="208"/>
      <c r="G62" s="208"/>
      <c r="H62" s="208"/>
      <c r="I62" s="208"/>
      <c r="J62" s="195"/>
      <c r="K62" s="195"/>
      <c r="L62" s="195"/>
      <c r="M62" s="195"/>
    </row>
    <row r="63" spans="1:13" ht="30" customHeight="1">
      <c r="A63" s="191">
        <v>2</v>
      </c>
      <c r="B63" s="214" t="s">
        <v>282</v>
      </c>
      <c r="C63" s="195"/>
      <c r="D63" s="208"/>
      <c r="E63" s="208"/>
      <c r="F63" s="208"/>
      <c r="G63" s="208"/>
      <c r="H63" s="208"/>
      <c r="I63" s="208"/>
      <c r="J63" s="195"/>
      <c r="K63" s="195"/>
      <c r="L63" s="195"/>
      <c r="M63" s="195"/>
    </row>
    <row r="64" spans="1:13" ht="30" customHeight="1">
      <c r="A64" s="191" t="s">
        <v>99</v>
      </c>
      <c r="B64" s="195" t="s">
        <v>99</v>
      </c>
      <c r="C64" s="195"/>
      <c r="D64" s="208"/>
      <c r="E64" s="208"/>
      <c r="F64" s="208"/>
      <c r="G64" s="208"/>
      <c r="H64" s="208"/>
      <c r="I64" s="208"/>
      <c r="J64" s="195"/>
      <c r="K64" s="195"/>
      <c r="L64" s="195"/>
      <c r="M64" s="195"/>
    </row>
    <row r="65" spans="1:13" ht="39.75" customHeight="1">
      <c r="A65" s="193" t="s">
        <v>287</v>
      </c>
      <c r="B65" s="198" t="s">
        <v>288</v>
      </c>
      <c r="C65" s="198"/>
      <c r="D65" s="194"/>
      <c r="E65" s="194"/>
      <c r="F65" s="194"/>
      <c r="G65" s="194"/>
      <c r="H65" s="194"/>
      <c r="I65" s="194"/>
      <c r="J65" s="195"/>
      <c r="K65" s="195"/>
      <c r="L65" s="195"/>
      <c r="M65" s="195"/>
    </row>
    <row r="66" spans="1:13" ht="28.5" customHeight="1">
      <c r="A66" s="191">
        <v>1</v>
      </c>
      <c r="B66" s="214" t="s">
        <v>282</v>
      </c>
      <c r="C66" s="195"/>
      <c r="D66" s="208"/>
      <c r="E66" s="208"/>
      <c r="F66" s="208"/>
      <c r="G66" s="208"/>
      <c r="H66" s="208"/>
      <c r="I66" s="208"/>
      <c r="J66" s="195"/>
      <c r="K66" s="195"/>
      <c r="L66" s="195"/>
      <c r="M66" s="195"/>
    </row>
    <row r="67" spans="1:13" ht="28.5" customHeight="1">
      <c r="A67" s="191">
        <v>2</v>
      </c>
      <c r="B67" s="214" t="s">
        <v>282</v>
      </c>
      <c r="C67" s="195"/>
      <c r="D67" s="208"/>
      <c r="E67" s="208"/>
      <c r="F67" s="208"/>
      <c r="G67" s="208"/>
      <c r="H67" s="208"/>
      <c r="I67" s="208"/>
      <c r="J67" s="195"/>
      <c r="K67" s="195"/>
      <c r="L67" s="195"/>
      <c r="M67" s="195"/>
    </row>
    <row r="68" spans="1:13" ht="28.5" customHeight="1">
      <c r="A68" s="191" t="s">
        <v>99</v>
      </c>
      <c r="B68" s="195" t="s">
        <v>99</v>
      </c>
      <c r="C68" s="195"/>
      <c r="D68" s="208"/>
      <c r="E68" s="208"/>
      <c r="F68" s="208"/>
      <c r="G68" s="208"/>
      <c r="H68" s="208"/>
      <c r="I68" s="208"/>
      <c r="J68" s="195"/>
      <c r="K68" s="195"/>
      <c r="L68" s="195"/>
      <c r="M68" s="195"/>
    </row>
    <row r="69" spans="1:13" ht="12" customHeight="1">
      <c r="A69" s="191"/>
      <c r="B69" s="195"/>
      <c r="C69" s="195"/>
      <c r="D69" s="208"/>
      <c r="E69" s="208"/>
      <c r="F69" s="208"/>
      <c r="G69" s="208"/>
      <c r="H69" s="208"/>
      <c r="I69" s="208"/>
      <c r="J69" s="195"/>
      <c r="K69" s="195"/>
      <c r="L69" s="195"/>
      <c r="M69" s="195"/>
    </row>
    <row r="71" spans="1:13">
      <c r="B71" s="215" t="s">
        <v>135</v>
      </c>
      <c r="C71" s="215"/>
    </row>
    <row r="72" spans="1:13">
      <c r="B72" s="216" t="s">
        <v>289</v>
      </c>
      <c r="C72" s="216"/>
    </row>
    <row r="81" ht="15.75" customHeight="1"/>
    <row r="82" hidden="1"/>
    <row r="83" hidden="1"/>
  </sheetData>
  <mergeCells count="14">
    <mergeCell ref="M6:M8"/>
    <mergeCell ref="A1:F1"/>
    <mergeCell ref="A2:F2"/>
    <mergeCell ref="A3:M3"/>
    <mergeCell ref="A4:M4"/>
    <mergeCell ref="G5:M5"/>
    <mergeCell ref="C7:C8"/>
    <mergeCell ref="D7:F7"/>
    <mergeCell ref="G7:I7"/>
    <mergeCell ref="J7:L7"/>
    <mergeCell ref="A6:A8"/>
    <mergeCell ref="B6:B8"/>
    <mergeCell ref="C6:F6"/>
    <mergeCell ref="G6:L6"/>
  </mergeCells>
  <pageMargins left="0.25" right="0.25" top="0.75" bottom="0.75" header="0.3" footer="0.3"/>
  <pageSetup paperSize="9" scale="81" fitToHeight="0" orientation="landscape"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3"/>
  <sheetViews>
    <sheetView zoomScale="70" zoomScaleNormal="70" zoomScaleSheetLayoutView="65" workbookViewId="0">
      <selection sqref="A1:Q1"/>
    </sheetView>
  </sheetViews>
  <sheetFormatPr defaultColWidth="9.125" defaultRowHeight="18.75"/>
  <cols>
    <col min="1" max="1" width="6" style="25" customWidth="1"/>
    <col min="2" max="2" width="44.75" style="26" customWidth="1"/>
    <col min="3" max="3" width="7.25" style="26" customWidth="1"/>
    <col min="4" max="6" width="8.75" style="26" customWidth="1"/>
    <col min="7" max="7" width="12.375" style="26" customWidth="1"/>
    <col min="8" max="8" width="8.75" style="26" customWidth="1"/>
    <col min="9" max="9" width="11" style="26" customWidth="1"/>
    <col min="10" max="10" width="8.75" style="26" customWidth="1"/>
    <col min="11" max="11" width="7.75" style="26" customWidth="1"/>
    <col min="12" max="14" width="8.75" style="26" customWidth="1"/>
    <col min="15" max="15" width="13" style="26" customWidth="1"/>
    <col min="16" max="16" width="8.75" style="26" customWidth="1"/>
    <col min="17" max="17" width="11" style="26" customWidth="1"/>
    <col min="18" max="18" width="9.25" style="26" customWidth="1"/>
    <col min="19" max="19" width="7.25" style="26" customWidth="1"/>
    <col min="20" max="22" width="8.75" style="26" customWidth="1"/>
    <col min="23" max="23" width="12.375" style="26" customWidth="1"/>
    <col min="24" max="24" width="8.75" style="26" customWidth="1"/>
    <col min="25" max="25" width="11" style="26" customWidth="1"/>
    <col min="26" max="26" width="8.75" style="26" customWidth="1"/>
    <col min="27" max="27" width="7.75" style="26" customWidth="1"/>
    <col min="28" max="30" width="9.375" style="26" customWidth="1"/>
    <col min="31" max="31" width="13" style="26" customWidth="1"/>
    <col min="32" max="32" width="8.75" style="26" customWidth="1"/>
    <col min="33" max="33" width="11" style="26" customWidth="1"/>
    <col min="34" max="34" width="9.25" style="26" customWidth="1"/>
    <col min="35" max="36" width="8.75" style="26" customWidth="1"/>
    <col min="37" max="38" width="8" style="26" customWidth="1"/>
    <col min="39" max="39" width="12.75" style="26" customWidth="1"/>
    <col min="40" max="40" width="8.75" style="26" customWidth="1"/>
    <col min="41" max="41" width="12.75" style="26" customWidth="1"/>
    <col min="42" max="42" width="8.75" style="26" customWidth="1"/>
    <col min="43" max="43" width="9.375" style="26" customWidth="1"/>
    <col min="44" max="16384" width="9.125" style="15"/>
  </cols>
  <sheetData>
    <row r="1" spans="1:43" s="27" customFormat="1" ht="25.5" customHeight="1">
      <c r="A1" s="936" t="s">
        <v>290</v>
      </c>
      <c r="B1" s="936"/>
      <c r="C1" s="936"/>
      <c r="D1" s="936"/>
      <c r="E1" s="936"/>
      <c r="F1" s="936"/>
      <c r="G1" s="936"/>
      <c r="H1" s="936"/>
      <c r="I1" s="936"/>
      <c r="J1" s="936"/>
      <c r="K1" s="936"/>
      <c r="L1" s="936"/>
      <c r="M1" s="936"/>
      <c r="N1" s="936"/>
      <c r="O1" s="936"/>
      <c r="P1" s="936"/>
      <c r="Q1" s="936"/>
      <c r="R1" s="44"/>
      <c r="S1" s="227"/>
      <c r="T1" s="227"/>
      <c r="U1" s="227"/>
      <c r="V1" s="228"/>
      <c r="W1" s="228"/>
      <c r="X1" s="228"/>
      <c r="Y1" s="228"/>
      <c r="Z1" s="228"/>
      <c r="AA1" s="1014" t="s">
        <v>0</v>
      </c>
      <c r="AB1" s="1014"/>
      <c r="AC1" s="1014"/>
      <c r="AD1" s="1014"/>
      <c r="AE1" s="1014"/>
      <c r="AF1" s="1014"/>
      <c r="AG1" s="1014"/>
      <c r="AH1" s="1014"/>
      <c r="AI1" s="1014"/>
      <c r="AJ1" s="1014"/>
      <c r="AK1" s="1014"/>
      <c r="AL1" s="1014"/>
      <c r="AM1" s="1014"/>
      <c r="AN1" s="1014"/>
      <c r="AO1" s="1014"/>
      <c r="AP1" s="1014"/>
      <c r="AQ1" s="1014"/>
    </row>
    <row r="2" spans="1:43" s="27" customFormat="1" ht="39" customHeight="1">
      <c r="A2" s="1015" t="s">
        <v>1</v>
      </c>
      <c r="B2" s="1015"/>
      <c r="C2" s="1015"/>
      <c r="D2" s="1015"/>
      <c r="E2" s="1015"/>
      <c r="F2" s="1015"/>
      <c r="G2" s="1015"/>
      <c r="H2" s="1015"/>
      <c r="I2" s="1015"/>
      <c r="J2" s="1015"/>
      <c r="K2" s="1015"/>
      <c r="L2" s="1015"/>
      <c r="M2" s="1015"/>
      <c r="N2" s="1015"/>
      <c r="O2" s="1015"/>
      <c r="P2" s="1015"/>
      <c r="Q2" s="1015"/>
      <c r="R2" s="42"/>
      <c r="S2" s="228"/>
      <c r="T2" s="228"/>
      <c r="U2" s="228"/>
      <c r="V2" s="228"/>
      <c r="W2" s="228"/>
      <c r="X2" s="228"/>
      <c r="Y2" s="228"/>
      <c r="Z2" s="228"/>
      <c r="AA2" s="1016" t="s">
        <v>2</v>
      </c>
      <c r="AB2" s="1016"/>
      <c r="AC2" s="1016"/>
      <c r="AD2" s="1016"/>
      <c r="AE2" s="1016"/>
      <c r="AF2" s="1016"/>
      <c r="AG2" s="1016"/>
      <c r="AH2" s="1016"/>
      <c r="AI2" s="1016"/>
      <c r="AJ2" s="1016"/>
      <c r="AK2" s="1016"/>
      <c r="AL2" s="1016"/>
      <c r="AM2" s="1016"/>
      <c r="AN2" s="1016"/>
      <c r="AO2" s="1016"/>
      <c r="AP2" s="1016"/>
      <c r="AQ2" s="1016"/>
    </row>
    <row r="3" spans="1:43" s="27" customFormat="1" ht="46.15" customHeight="1">
      <c r="A3" s="1017" t="s">
        <v>3</v>
      </c>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c r="AI3" s="1017"/>
      <c r="AJ3" s="1017"/>
      <c r="AK3" s="1017"/>
      <c r="AL3" s="1017"/>
      <c r="AM3" s="1017"/>
      <c r="AN3" s="1017"/>
      <c r="AO3" s="1017"/>
      <c r="AP3" s="1017"/>
      <c r="AQ3" s="1017"/>
    </row>
    <row r="4" spans="1:43" s="30" customFormat="1" ht="64.900000000000006" customHeight="1">
      <c r="A4" s="1018" t="s">
        <v>291</v>
      </c>
      <c r="B4" s="1018"/>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c r="AM4" s="1018"/>
      <c r="AN4" s="1018"/>
      <c r="AO4" s="1018"/>
      <c r="AP4" s="1018"/>
      <c r="AQ4" s="1018"/>
    </row>
    <row r="5" spans="1:43" s="27" customFormat="1" ht="33" customHeight="1">
      <c r="A5" s="1019" t="s">
        <v>4</v>
      </c>
      <c r="B5" s="1019"/>
      <c r="C5" s="1019"/>
      <c r="D5" s="1019"/>
      <c r="E5" s="1019"/>
      <c r="F5" s="1019"/>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19"/>
      <c r="AM5" s="1019"/>
      <c r="AN5" s="1019"/>
      <c r="AO5" s="1019"/>
      <c r="AP5" s="1019"/>
      <c r="AQ5" s="1019"/>
    </row>
    <row r="6" spans="1:43" s="9" customFormat="1" ht="41.65" customHeight="1">
      <c r="A6" s="863" t="s">
        <v>5</v>
      </c>
      <c r="B6" s="863" t="s">
        <v>32</v>
      </c>
      <c r="C6" s="863" t="s">
        <v>292</v>
      </c>
      <c r="D6" s="863"/>
      <c r="E6" s="863"/>
      <c r="F6" s="863"/>
      <c r="G6" s="863"/>
      <c r="H6" s="863"/>
      <c r="I6" s="863"/>
      <c r="J6" s="863"/>
      <c r="K6" s="863"/>
      <c r="L6" s="863"/>
      <c r="M6" s="863"/>
      <c r="N6" s="863"/>
      <c r="O6" s="863"/>
      <c r="P6" s="863"/>
      <c r="Q6" s="863"/>
      <c r="R6" s="863"/>
      <c r="S6" s="908" t="s">
        <v>293</v>
      </c>
      <c r="T6" s="1020"/>
      <c r="U6" s="1020"/>
      <c r="V6" s="1020"/>
      <c r="W6" s="1020"/>
      <c r="X6" s="1020"/>
      <c r="Y6" s="1020"/>
      <c r="Z6" s="1020"/>
      <c r="AA6" s="1020"/>
      <c r="AB6" s="1020"/>
      <c r="AC6" s="1020"/>
      <c r="AD6" s="1020"/>
      <c r="AE6" s="1020"/>
      <c r="AF6" s="1020"/>
      <c r="AG6" s="1020"/>
      <c r="AH6" s="1020"/>
      <c r="AI6" s="1021" t="s">
        <v>294</v>
      </c>
      <c r="AJ6" s="1022"/>
      <c r="AK6" s="1022"/>
      <c r="AL6" s="1022"/>
      <c r="AM6" s="1022"/>
      <c r="AN6" s="1022"/>
      <c r="AO6" s="1022"/>
      <c r="AP6" s="1023"/>
      <c r="AQ6" s="863" t="s">
        <v>9</v>
      </c>
    </row>
    <row r="7" spans="1:43" s="9" customFormat="1" ht="41.65" customHeight="1">
      <c r="A7" s="863"/>
      <c r="B7" s="863"/>
      <c r="C7" s="863" t="s">
        <v>12</v>
      </c>
      <c r="D7" s="863"/>
      <c r="E7" s="863"/>
      <c r="F7" s="863"/>
      <c r="G7" s="863"/>
      <c r="H7" s="863"/>
      <c r="I7" s="863"/>
      <c r="J7" s="863"/>
      <c r="K7" s="863" t="s">
        <v>295</v>
      </c>
      <c r="L7" s="863"/>
      <c r="M7" s="863"/>
      <c r="N7" s="863"/>
      <c r="O7" s="863"/>
      <c r="P7" s="863"/>
      <c r="Q7" s="863"/>
      <c r="R7" s="863"/>
      <c r="S7" s="908" t="s">
        <v>12</v>
      </c>
      <c r="T7" s="1020"/>
      <c r="U7" s="1020"/>
      <c r="V7" s="1020"/>
      <c r="W7" s="1020"/>
      <c r="X7" s="1020"/>
      <c r="Y7" s="1020"/>
      <c r="Z7" s="909"/>
      <c r="AA7" s="1020" t="s">
        <v>296</v>
      </c>
      <c r="AB7" s="1020"/>
      <c r="AC7" s="1020"/>
      <c r="AD7" s="1020"/>
      <c r="AE7" s="1020"/>
      <c r="AF7" s="1020"/>
      <c r="AG7" s="1020"/>
      <c r="AH7" s="909"/>
      <c r="AI7" s="1024"/>
      <c r="AJ7" s="1025"/>
      <c r="AK7" s="1025"/>
      <c r="AL7" s="1025"/>
      <c r="AM7" s="1025"/>
      <c r="AN7" s="1025"/>
      <c r="AO7" s="1025"/>
      <c r="AP7" s="1026"/>
      <c r="AQ7" s="863"/>
    </row>
    <row r="8" spans="1:43" s="9" customFormat="1" ht="41.65" customHeight="1">
      <c r="A8" s="863"/>
      <c r="B8" s="863"/>
      <c r="C8" s="863" t="s">
        <v>12</v>
      </c>
      <c r="D8" s="863" t="s">
        <v>37</v>
      </c>
      <c r="E8" s="863"/>
      <c r="F8" s="863" t="s">
        <v>38</v>
      </c>
      <c r="G8" s="910" t="s">
        <v>39</v>
      </c>
      <c r="H8" s="863" t="s">
        <v>40</v>
      </c>
      <c r="I8" s="910" t="s">
        <v>43</v>
      </c>
      <c r="J8" s="863" t="s">
        <v>42</v>
      </c>
      <c r="K8" s="863" t="s">
        <v>12</v>
      </c>
      <c r="L8" s="863" t="s">
        <v>37</v>
      </c>
      <c r="M8" s="863"/>
      <c r="N8" s="863" t="s">
        <v>38</v>
      </c>
      <c r="O8" s="910" t="s">
        <v>39</v>
      </c>
      <c r="P8" s="863" t="s">
        <v>40</v>
      </c>
      <c r="Q8" s="863" t="s">
        <v>41</v>
      </c>
      <c r="R8" s="863" t="s">
        <v>42</v>
      </c>
      <c r="S8" s="863" t="s">
        <v>12</v>
      </c>
      <c r="T8" s="863" t="s">
        <v>37</v>
      </c>
      <c r="U8" s="863"/>
      <c r="V8" s="863" t="s">
        <v>38</v>
      </c>
      <c r="W8" s="910" t="s">
        <v>39</v>
      </c>
      <c r="X8" s="863" t="s">
        <v>40</v>
      </c>
      <c r="Y8" s="910" t="s">
        <v>43</v>
      </c>
      <c r="Z8" s="863" t="s">
        <v>42</v>
      </c>
      <c r="AA8" s="863" t="s">
        <v>12</v>
      </c>
      <c r="AB8" s="863" t="s">
        <v>37</v>
      </c>
      <c r="AC8" s="863"/>
      <c r="AD8" s="863" t="s">
        <v>38</v>
      </c>
      <c r="AE8" s="910" t="s">
        <v>39</v>
      </c>
      <c r="AF8" s="863" t="s">
        <v>40</v>
      </c>
      <c r="AG8" s="863" t="s">
        <v>41</v>
      </c>
      <c r="AH8" s="863" t="s">
        <v>42</v>
      </c>
      <c r="AI8" s="863" t="s">
        <v>12</v>
      </c>
      <c r="AJ8" s="863" t="s">
        <v>37</v>
      </c>
      <c r="AK8" s="863"/>
      <c r="AL8" s="863" t="s">
        <v>38</v>
      </c>
      <c r="AM8" s="910" t="s">
        <v>39</v>
      </c>
      <c r="AN8" s="863" t="s">
        <v>40</v>
      </c>
      <c r="AO8" s="910" t="s">
        <v>43</v>
      </c>
      <c r="AP8" s="863" t="s">
        <v>42</v>
      </c>
      <c r="AQ8" s="863"/>
    </row>
    <row r="9" spans="1:43" s="9" customFormat="1" ht="154.9" customHeight="1">
      <c r="A9" s="863"/>
      <c r="B9" s="863"/>
      <c r="C9" s="863"/>
      <c r="D9" s="10" t="s">
        <v>44</v>
      </c>
      <c r="E9" s="10" t="s">
        <v>45</v>
      </c>
      <c r="F9" s="863"/>
      <c r="G9" s="911"/>
      <c r="H9" s="863"/>
      <c r="I9" s="911"/>
      <c r="J9" s="863"/>
      <c r="K9" s="863"/>
      <c r="L9" s="10" t="s">
        <v>44</v>
      </c>
      <c r="M9" s="10" t="s">
        <v>45</v>
      </c>
      <c r="N9" s="863"/>
      <c r="O9" s="911"/>
      <c r="P9" s="863"/>
      <c r="Q9" s="863"/>
      <c r="R9" s="863"/>
      <c r="S9" s="863"/>
      <c r="T9" s="10" t="s">
        <v>44</v>
      </c>
      <c r="U9" s="10" t="s">
        <v>45</v>
      </c>
      <c r="V9" s="863"/>
      <c r="W9" s="911"/>
      <c r="X9" s="863"/>
      <c r="Y9" s="911"/>
      <c r="Z9" s="863"/>
      <c r="AA9" s="863"/>
      <c r="AB9" s="10" t="s">
        <v>44</v>
      </c>
      <c r="AC9" s="10" t="s">
        <v>45</v>
      </c>
      <c r="AD9" s="863"/>
      <c r="AE9" s="911"/>
      <c r="AF9" s="863"/>
      <c r="AG9" s="863"/>
      <c r="AH9" s="863"/>
      <c r="AI9" s="863"/>
      <c r="AJ9" s="10" t="s">
        <v>44</v>
      </c>
      <c r="AK9" s="10" t="s">
        <v>45</v>
      </c>
      <c r="AL9" s="863"/>
      <c r="AM9" s="911"/>
      <c r="AN9" s="863"/>
      <c r="AO9" s="911"/>
      <c r="AP9" s="863"/>
      <c r="AQ9" s="863"/>
    </row>
    <row r="10" spans="1:43" s="12" customFormat="1" ht="24" customHeight="1">
      <c r="A10" s="31">
        <v>1</v>
      </c>
      <c r="B10" s="31">
        <v>2</v>
      </c>
      <c r="C10" s="31">
        <v>3</v>
      </c>
      <c r="D10" s="31">
        <v>4</v>
      </c>
      <c r="E10" s="31">
        <v>5</v>
      </c>
      <c r="F10" s="31">
        <v>6</v>
      </c>
      <c r="G10" s="31">
        <v>7</v>
      </c>
      <c r="H10" s="31">
        <v>8</v>
      </c>
      <c r="I10" s="31">
        <v>9</v>
      </c>
      <c r="J10" s="31">
        <v>10</v>
      </c>
      <c r="K10" s="31">
        <v>11</v>
      </c>
      <c r="L10" s="31">
        <v>12</v>
      </c>
      <c r="M10" s="31">
        <v>13</v>
      </c>
      <c r="N10" s="31">
        <v>14</v>
      </c>
      <c r="O10" s="31">
        <v>15</v>
      </c>
      <c r="P10" s="31">
        <v>16</v>
      </c>
      <c r="Q10" s="31">
        <v>17</v>
      </c>
      <c r="R10" s="31">
        <v>18</v>
      </c>
      <c r="S10" s="31">
        <v>19</v>
      </c>
      <c r="T10" s="31">
        <v>20</v>
      </c>
      <c r="U10" s="31">
        <v>21</v>
      </c>
      <c r="V10" s="31">
        <v>22</v>
      </c>
      <c r="W10" s="31">
        <v>23</v>
      </c>
      <c r="X10" s="31">
        <v>24</v>
      </c>
      <c r="Y10" s="31">
        <v>25</v>
      </c>
      <c r="Z10" s="31">
        <v>26</v>
      </c>
      <c r="AA10" s="31">
        <v>27</v>
      </c>
      <c r="AB10" s="31">
        <v>28</v>
      </c>
      <c r="AC10" s="31">
        <v>29</v>
      </c>
      <c r="AD10" s="31">
        <v>30</v>
      </c>
      <c r="AE10" s="31">
        <v>31</v>
      </c>
      <c r="AF10" s="31">
        <v>32</v>
      </c>
      <c r="AG10" s="31">
        <v>33</v>
      </c>
      <c r="AH10" s="31">
        <v>34</v>
      </c>
      <c r="AI10" s="31">
        <v>35</v>
      </c>
      <c r="AJ10" s="31">
        <v>36</v>
      </c>
      <c r="AK10" s="31">
        <v>37</v>
      </c>
      <c r="AL10" s="31">
        <v>38</v>
      </c>
      <c r="AM10" s="31">
        <v>39</v>
      </c>
      <c r="AN10" s="31">
        <v>40</v>
      </c>
      <c r="AO10" s="31">
        <v>41</v>
      </c>
      <c r="AP10" s="31">
        <v>42</v>
      </c>
      <c r="AQ10" s="31">
        <v>43</v>
      </c>
    </row>
    <row r="11" spans="1:43" ht="36" customHeight="1">
      <c r="A11" s="11"/>
      <c r="B11" s="13" t="s">
        <v>17</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4"/>
    </row>
    <row r="12" spans="1:43" s="18" customFormat="1" ht="40.5" customHeight="1">
      <c r="A12" s="11">
        <v>1</v>
      </c>
      <c r="B12" s="33" t="s">
        <v>47</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17"/>
    </row>
    <row r="13" spans="1:43" s="18" customFormat="1" ht="28.5" customHeight="1">
      <c r="A13" s="11">
        <v>2</v>
      </c>
      <c r="B13" s="33" t="s">
        <v>49</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17"/>
    </row>
    <row r="14" spans="1:43" s="18" customFormat="1" ht="36.75" customHeight="1">
      <c r="A14" s="11">
        <v>3</v>
      </c>
      <c r="B14" s="33" t="s">
        <v>51</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17"/>
    </row>
    <row r="15" spans="1:43" s="18" customFormat="1" ht="31.5" customHeight="1">
      <c r="A15" s="11">
        <v>4</v>
      </c>
      <c r="B15" s="33" t="s">
        <v>53</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17"/>
    </row>
    <row r="16" spans="1:43" s="18" customFormat="1" ht="36.75" customHeight="1">
      <c r="A16" s="11">
        <v>5</v>
      </c>
      <c r="B16" s="33" t="s">
        <v>55</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17"/>
    </row>
    <row r="17" spans="1:43" s="231" customFormat="1" ht="46.9" customHeight="1">
      <c r="A17" s="11">
        <v>6</v>
      </c>
      <c r="B17" s="33" t="s">
        <v>57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30"/>
    </row>
    <row r="18" spans="1:43" s="231" customFormat="1" ht="35.65" customHeight="1">
      <c r="A18" s="11">
        <v>7</v>
      </c>
      <c r="B18" s="33" t="s">
        <v>58</v>
      </c>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30"/>
    </row>
    <row r="19" spans="1:43" s="231" customFormat="1" ht="35.65" customHeight="1">
      <c r="A19" s="11">
        <v>8</v>
      </c>
      <c r="B19" s="33" t="s">
        <v>60</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30"/>
    </row>
    <row r="20" spans="1:43" s="234" customFormat="1" ht="35.65" customHeight="1">
      <c r="A20" s="11">
        <v>9</v>
      </c>
      <c r="B20" s="33" t="s">
        <v>62</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3"/>
    </row>
    <row r="21" spans="1:43" s="18" customFormat="1" ht="35.65" customHeight="1">
      <c r="A21" s="11">
        <v>10</v>
      </c>
      <c r="B21" s="33" t="s">
        <v>64</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17"/>
    </row>
    <row r="22" spans="1:43" s="18" customFormat="1" ht="35.65" customHeight="1">
      <c r="A22" s="11">
        <v>11</v>
      </c>
      <c r="B22" s="33" t="s">
        <v>66</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17"/>
    </row>
    <row r="23" spans="1:43" s="18" customFormat="1" ht="35.65" customHeight="1">
      <c r="A23" s="11">
        <v>12</v>
      </c>
      <c r="B23" s="33" t="s">
        <v>68</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17"/>
    </row>
    <row r="24" spans="1:43" s="18" customFormat="1" ht="35.65" customHeight="1">
      <c r="A24" s="11">
        <v>13</v>
      </c>
      <c r="B24" s="33" t="s">
        <v>70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17"/>
    </row>
    <row r="25" spans="1:43" s="18" customFormat="1" ht="35.65" customHeight="1">
      <c r="A25" s="11">
        <v>14</v>
      </c>
      <c r="B25" s="33" t="s">
        <v>72</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17"/>
    </row>
    <row r="26" spans="1:43" s="18" customFormat="1" ht="35.65" customHeight="1">
      <c r="A26" s="11">
        <v>15</v>
      </c>
      <c r="B26" s="33" t="s">
        <v>74</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17"/>
    </row>
    <row r="27" spans="1:43" s="18" customFormat="1" ht="35.65" customHeight="1">
      <c r="A27" s="11">
        <v>16</v>
      </c>
      <c r="B27" s="33" t="s">
        <v>76</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17"/>
    </row>
    <row r="28" spans="1:43" s="18" customFormat="1" ht="35.65" customHeight="1">
      <c r="A28" s="11">
        <v>17</v>
      </c>
      <c r="B28" s="33" t="s">
        <v>78</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17"/>
    </row>
    <row r="29" spans="1:43" s="18" customFormat="1" ht="35.65" customHeight="1">
      <c r="A29" s="11">
        <v>18</v>
      </c>
      <c r="B29" s="33" t="s">
        <v>80</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17"/>
    </row>
    <row r="30" spans="1:43" s="18" customFormat="1" ht="35.65" customHeight="1">
      <c r="A30" s="11">
        <v>19</v>
      </c>
      <c r="B30" s="33" t="s">
        <v>82</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17"/>
    </row>
    <row r="31" spans="1:43" s="18" customFormat="1" ht="35.65" hidden="1" customHeight="1">
      <c r="A31" s="11">
        <v>20</v>
      </c>
      <c r="B31" s="33" t="s">
        <v>84</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17"/>
    </row>
    <row r="32" spans="1:43" ht="6" customHeight="1">
      <c r="A32" s="1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row>
    <row r="33" spans="1:43" s="41" customFormat="1" ht="96.4" customHeight="1">
      <c r="A33" s="40"/>
      <c r="B33" s="870" t="s">
        <v>297</v>
      </c>
      <c r="C33" s="870"/>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row>
  </sheetData>
  <mergeCells count="53">
    <mergeCell ref="AI6:AP7"/>
    <mergeCell ref="AQ6:AQ9"/>
    <mergeCell ref="C7:J7"/>
    <mergeCell ref="K7:R7"/>
    <mergeCell ref="S7:Z7"/>
    <mergeCell ref="S8:S9"/>
    <mergeCell ref="AA7:AH7"/>
    <mergeCell ref="C8:C9"/>
    <mergeCell ref="D8:E8"/>
    <mergeCell ref="F8:F9"/>
    <mergeCell ref="H8:H9"/>
    <mergeCell ref="I8:I9"/>
    <mergeCell ref="J8:J9"/>
    <mergeCell ref="K8:K9"/>
    <mergeCell ref="G8:G9"/>
    <mergeCell ref="L8:M8"/>
    <mergeCell ref="N8:N9"/>
    <mergeCell ref="O8:O9"/>
    <mergeCell ref="P8:P9"/>
    <mergeCell ref="Q8:Q9"/>
    <mergeCell ref="A4:AQ4"/>
    <mergeCell ref="AO8:AO9"/>
    <mergeCell ref="T8:U8"/>
    <mergeCell ref="V8:V9"/>
    <mergeCell ref="W8:W9"/>
    <mergeCell ref="X8:X9"/>
    <mergeCell ref="A5:AQ5"/>
    <mergeCell ref="A6:A9"/>
    <mergeCell ref="B6:B9"/>
    <mergeCell ref="C6:R6"/>
    <mergeCell ref="S6:AH6"/>
    <mergeCell ref="R8:R9"/>
    <mergeCell ref="A1:Q1"/>
    <mergeCell ref="AA1:AQ1"/>
    <mergeCell ref="A2:Q2"/>
    <mergeCell ref="AA2:AQ2"/>
    <mergeCell ref="A3:AQ3"/>
    <mergeCell ref="Y8:Y9"/>
    <mergeCell ref="AP8:AP9"/>
    <mergeCell ref="B33:AQ33"/>
    <mergeCell ref="AH8:AH9"/>
    <mergeCell ref="AI8:AI9"/>
    <mergeCell ref="AJ8:AK8"/>
    <mergeCell ref="AL8:AL9"/>
    <mergeCell ref="AM8:AM9"/>
    <mergeCell ref="AN8:AN9"/>
    <mergeCell ref="AA8:AA9"/>
    <mergeCell ref="AG8:AG9"/>
    <mergeCell ref="AB8:AC8"/>
    <mergeCell ref="AD8:AD9"/>
    <mergeCell ref="AE8:AE9"/>
    <mergeCell ref="AF8:AF9"/>
    <mergeCell ref="Z8:Z9"/>
  </mergeCells>
  <printOptions horizontalCentered="1"/>
  <pageMargins left="0.23622047244094491" right="0.23622047244094491" top="0.74803149606299213" bottom="0.74803149606299213" header="0.31496062992125984" footer="0.31496062992125984"/>
  <pageSetup paperSize="8" scale="45" fitToWidth="0" fitToHeight="0" pageOrder="overThenDown" orientation="landscape" r:id="rId1"/>
  <headerFooter>
    <oddFooter>&amp;R&amp;14&amp;P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31"/>
  <sheetViews>
    <sheetView zoomScale="85" zoomScaleNormal="85" workbookViewId="0">
      <selection activeCell="H18" sqref="H18"/>
    </sheetView>
  </sheetViews>
  <sheetFormatPr defaultColWidth="8.875" defaultRowHeight="14.25"/>
  <cols>
    <col min="2" max="2" width="37.125" customWidth="1"/>
    <col min="3" max="3" width="11" customWidth="1"/>
    <col min="4" max="6" width="9.875" hidden="1" customWidth="1"/>
    <col min="7" max="7" width="18.375" customWidth="1"/>
    <col min="8" max="8" width="13.75" customWidth="1"/>
    <col min="9" max="9" width="13" customWidth="1"/>
    <col min="10" max="12" width="0" hidden="1" customWidth="1"/>
    <col min="13" max="14" width="10.125" hidden="1" customWidth="1"/>
    <col min="15" max="20" width="13.25" customWidth="1"/>
  </cols>
  <sheetData>
    <row r="1" spans="1:20" ht="24.75" customHeight="1">
      <c r="A1" s="923" t="s">
        <v>340</v>
      </c>
      <c r="B1" s="923"/>
      <c r="C1" s="923"/>
      <c r="D1" s="923"/>
      <c r="E1" s="923"/>
      <c r="F1" s="923"/>
      <c r="G1" s="923"/>
      <c r="H1" s="923"/>
      <c r="I1" s="923"/>
      <c r="J1" s="923"/>
      <c r="K1" s="923"/>
      <c r="L1" s="923"/>
      <c r="M1" s="4"/>
      <c r="N1" s="4"/>
      <c r="O1" s="4"/>
      <c r="P1" s="3" t="s">
        <v>0</v>
      </c>
      <c r="Q1" s="4"/>
      <c r="R1" s="4"/>
      <c r="S1" s="84"/>
      <c r="T1" s="247"/>
    </row>
    <row r="2" spans="1:20" ht="39" customHeight="1">
      <c r="A2" s="866" t="s">
        <v>343</v>
      </c>
      <c r="B2" s="866"/>
      <c r="C2" s="866"/>
      <c r="D2" s="866"/>
      <c r="E2" s="866"/>
      <c r="F2" s="866"/>
      <c r="G2" s="866"/>
      <c r="H2" s="866"/>
      <c r="I2" s="866"/>
      <c r="J2" s="866"/>
      <c r="K2" s="866"/>
      <c r="L2" s="866"/>
      <c r="M2" s="7"/>
      <c r="N2" s="7"/>
      <c r="O2" s="7"/>
      <c r="P2" s="6" t="s">
        <v>2</v>
      </c>
      <c r="Q2" s="7"/>
      <c r="R2" s="7"/>
      <c r="S2" s="7"/>
      <c r="T2" s="7"/>
    </row>
    <row r="3" spans="1:20" ht="19.5">
      <c r="A3" s="924" t="s">
        <v>232</v>
      </c>
      <c r="B3" s="924"/>
      <c r="C3" s="924"/>
      <c r="D3" s="924"/>
      <c r="E3" s="924"/>
      <c r="F3" s="924"/>
      <c r="G3" s="924"/>
      <c r="H3" s="924"/>
      <c r="I3" s="924"/>
      <c r="J3" s="924"/>
      <c r="K3" s="924"/>
      <c r="L3" s="924"/>
      <c r="M3" s="924"/>
      <c r="N3" s="924"/>
      <c r="O3" s="924"/>
      <c r="P3" s="924"/>
      <c r="Q3" s="924"/>
      <c r="R3" s="924"/>
      <c r="S3" s="924"/>
      <c r="T3" s="924"/>
    </row>
    <row r="4" spans="1:20" ht="43.5" customHeight="1">
      <c r="A4" s="923" t="s">
        <v>371</v>
      </c>
      <c r="B4" s="923"/>
      <c r="C4" s="923"/>
      <c r="D4" s="923"/>
      <c r="E4" s="923"/>
      <c r="F4" s="923"/>
      <c r="G4" s="923"/>
      <c r="H4" s="923"/>
      <c r="I4" s="923"/>
      <c r="J4" s="923"/>
      <c r="K4" s="923"/>
      <c r="L4" s="923"/>
      <c r="M4" s="923"/>
      <c r="N4" s="923"/>
      <c r="O4" s="923"/>
      <c r="P4" s="923"/>
      <c r="Q4" s="923"/>
      <c r="R4" s="923"/>
      <c r="S4" s="923"/>
      <c r="T4" s="923"/>
    </row>
    <row r="5" spans="1:20" ht="18.75">
      <c r="A5" s="925" t="s">
        <v>4</v>
      </c>
      <c r="B5" s="925"/>
      <c r="C5" s="925"/>
      <c r="D5" s="925"/>
      <c r="E5" s="925"/>
      <c r="F5" s="925"/>
      <c r="G5" s="925"/>
      <c r="H5" s="925"/>
      <c r="I5" s="925"/>
      <c r="J5" s="925"/>
      <c r="K5" s="925"/>
      <c r="L5" s="925"/>
      <c r="M5" s="925"/>
      <c r="N5" s="925"/>
      <c r="O5" s="925"/>
      <c r="P5" s="925"/>
      <c r="Q5" s="925"/>
      <c r="R5" s="925"/>
      <c r="S5" s="925"/>
      <c r="T5" s="925"/>
    </row>
    <row r="6" spans="1:20" ht="32.25" customHeight="1">
      <c r="A6" s="997" t="s">
        <v>117</v>
      </c>
      <c r="B6" s="997" t="s">
        <v>86</v>
      </c>
      <c r="C6" s="1027" t="s">
        <v>341</v>
      </c>
      <c r="D6" s="997" t="s">
        <v>87</v>
      </c>
      <c r="E6" s="997" t="s">
        <v>88</v>
      </c>
      <c r="F6" s="997" t="s">
        <v>89</v>
      </c>
      <c r="G6" s="996" t="s">
        <v>334</v>
      </c>
      <c r="H6" s="996"/>
      <c r="I6" s="996"/>
      <c r="J6" s="996" t="s">
        <v>192</v>
      </c>
      <c r="K6" s="996"/>
      <c r="L6" s="996"/>
      <c r="M6" s="996" t="s">
        <v>298</v>
      </c>
      <c r="N6" s="996"/>
      <c r="O6" s="996" t="s">
        <v>333</v>
      </c>
      <c r="P6" s="996"/>
      <c r="Q6" s="996"/>
      <c r="R6" s="996"/>
      <c r="S6" s="996"/>
      <c r="T6" s="997" t="s">
        <v>9</v>
      </c>
    </row>
    <row r="7" spans="1:20" ht="32.25" customHeight="1">
      <c r="A7" s="997"/>
      <c r="B7" s="997"/>
      <c r="C7" s="1028"/>
      <c r="D7" s="997"/>
      <c r="E7" s="997"/>
      <c r="F7" s="997"/>
      <c r="G7" s="996"/>
      <c r="H7" s="996"/>
      <c r="I7" s="996"/>
      <c r="J7" s="996"/>
      <c r="K7" s="996"/>
      <c r="L7" s="996"/>
      <c r="M7" s="996"/>
      <c r="N7" s="996"/>
      <c r="O7" s="996" t="s">
        <v>12</v>
      </c>
      <c r="P7" s="996" t="s">
        <v>372</v>
      </c>
      <c r="Q7" s="996"/>
      <c r="R7" s="996"/>
      <c r="S7" s="996"/>
      <c r="T7" s="997"/>
    </row>
    <row r="8" spans="1:20" ht="32.25" customHeight="1">
      <c r="A8" s="997"/>
      <c r="B8" s="997"/>
      <c r="C8" s="1028"/>
      <c r="D8" s="997"/>
      <c r="E8" s="997"/>
      <c r="F8" s="997"/>
      <c r="G8" s="996"/>
      <c r="H8" s="996"/>
      <c r="I8" s="996"/>
      <c r="J8" s="996"/>
      <c r="K8" s="996"/>
      <c r="L8" s="996"/>
      <c r="M8" s="996"/>
      <c r="N8" s="996"/>
      <c r="O8" s="996"/>
      <c r="P8" s="996" t="s">
        <v>12</v>
      </c>
      <c r="Q8" s="996" t="s">
        <v>13</v>
      </c>
      <c r="R8" s="996"/>
      <c r="S8" s="996"/>
      <c r="T8" s="997"/>
    </row>
    <row r="9" spans="1:20" ht="36.75" customHeight="1">
      <c r="A9" s="997"/>
      <c r="B9" s="997"/>
      <c r="C9" s="1028"/>
      <c r="D9" s="997"/>
      <c r="E9" s="997"/>
      <c r="F9" s="997"/>
      <c r="G9" s="996" t="s">
        <v>244</v>
      </c>
      <c r="H9" s="996" t="s">
        <v>92</v>
      </c>
      <c r="I9" s="996" t="s">
        <v>299</v>
      </c>
      <c r="J9" s="996" t="s">
        <v>244</v>
      </c>
      <c r="K9" s="996" t="s">
        <v>92</v>
      </c>
      <c r="L9" s="996" t="s">
        <v>300</v>
      </c>
      <c r="M9" s="996" t="s">
        <v>12</v>
      </c>
      <c r="N9" s="996" t="s">
        <v>299</v>
      </c>
      <c r="O9" s="996"/>
      <c r="P9" s="996"/>
      <c r="Q9" s="996" t="s">
        <v>352</v>
      </c>
      <c r="R9" s="996" t="s">
        <v>351</v>
      </c>
      <c r="S9" s="996" t="s">
        <v>350</v>
      </c>
      <c r="T9" s="997"/>
    </row>
    <row r="10" spans="1:20" ht="14.45" customHeight="1">
      <c r="A10" s="997"/>
      <c r="B10" s="997"/>
      <c r="C10" s="1028"/>
      <c r="D10" s="997"/>
      <c r="E10" s="997"/>
      <c r="F10" s="997"/>
      <c r="G10" s="996"/>
      <c r="H10" s="996"/>
      <c r="I10" s="996"/>
      <c r="J10" s="996"/>
      <c r="K10" s="996"/>
      <c r="L10" s="996"/>
      <c r="M10" s="996"/>
      <c r="N10" s="996"/>
      <c r="O10" s="996"/>
      <c r="P10" s="996"/>
      <c r="Q10" s="996"/>
      <c r="R10" s="996"/>
      <c r="S10" s="996"/>
      <c r="T10" s="997"/>
    </row>
    <row r="11" spans="1:20" ht="14.45" customHeight="1">
      <c r="A11" s="997"/>
      <c r="B11" s="997"/>
      <c r="C11" s="1028"/>
      <c r="D11" s="997"/>
      <c r="E11" s="997"/>
      <c r="F11" s="997"/>
      <c r="G11" s="996"/>
      <c r="H11" s="996"/>
      <c r="I11" s="996"/>
      <c r="J11" s="996"/>
      <c r="K11" s="996"/>
      <c r="L11" s="996"/>
      <c r="M11" s="996"/>
      <c r="N11" s="996"/>
      <c r="O11" s="996"/>
      <c r="P11" s="996"/>
      <c r="Q11" s="996"/>
      <c r="R11" s="996"/>
      <c r="S11" s="996"/>
      <c r="T11" s="997"/>
    </row>
    <row r="12" spans="1:20" ht="17.25" customHeight="1">
      <c r="A12" s="997"/>
      <c r="B12" s="997"/>
      <c r="C12" s="1029"/>
      <c r="D12" s="997"/>
      <c r="E12" s="997"/>
      <c r="F12" s="997"/>
      <c r="G12" s="996"/>
      <c r="H12" s="996"/>
      <c r="I12" s="996"/>
      <c r="J12" s="996"/>
      <c r="K12" s="996"/>
      <c r="L12" s="996"/>
      <c r="M12" s="996"/>
      <c r="N12" s="996"/>
      <c r="O12" s="996"/>
      <c r="P12" s="996"/>
      <c r="Q12" s="996"/>
      <c r="R12" s="996"/>
      <c r="S12" s="996"/>
      <c r="T12" s="997"/>
    </row>
    <row r="13" spans="1:20" ht="22.5" customHeight="1">
      <c r="A13" s="163">
        <v>1</v>
      </c>
      <c r="B13" s="163">
        <v>2</v>
      </c>
      <c r="C13" s="163">
        <v>3</v>
      </c>
      <c r="D13" s="163">
        <v>3</v>
      </c>
      <c r="E13" s="163">
        <v>4</v>
      </c>
      <c r="F13" s="163">
        <v>5</v>
      </c>
      <c r="G13" s="163">
        <v>4</v>
      </c>
      <c r="H13" s="163">
        <v>5</v>
      </c>
      <c r="I13" s="163">
        <v>6</v>
      </c>
      <c r="J13" s="163">
        <v>9</v>
      </c>
      <c r="K13" s="163">
        <v>10</v>
      </c>
      <c r="L13" s="163">
        <v>11</v>
      </c>
      <c r="M13" s="163">
        <v>7</v>
      </c>
      <c r="N13" s="163">
        <v>8</v>
      </c>
      <c r="O13" s="163">
        <v>7</v>
      </c>
      <c r="P13" s="163">
        <v>8</v>
      </c>
      <c r="Q13" s="163">
        <v>9</v>
      </c>
      <c r="R13" s="163">
        <v>10</v>
      </c>
      <c r="S13" s="163">
        <v>11</v>
      </c>
      <c r="T13" s="163">
        <v>12</v>
      </c>
    </row>
    <row r="14" spans="1:20" ht="15.75">
      <c r="A14" s="165"/>
      <c r="B14" s="166" t="s">
        <v>17</v>
      </c>
      <c r="C14" s="166"/>
      <c r="D14" s="167"/>
      <c r="E14" s="167"/>
      <c r="F14" s="167"/>
      <c r="G14" s="168"/>
      <c r="H14" s="168"/>
      <c r="I14" s="168"/>
      <c r="J14" s="168"/>
      <c r="K14" s="168"/>
      <c r="L14" s="168"/>
      <c r="M14" s="168"/>
      <c r="N14" s="168"/>
      <c r="O14" s="168"/>
      <c r="P14" s="168"/>
      <c r="Q14" s="168"/>
      <c r="R14" s="168"/>
      <c r="S14" s="168"/>
      <c r="T14" s="168"/>
    </row>
    <row r="15" spans="1:20" s="237" customFormat="1" ht="33" customHeight="1">
      <c r="A15" s="235" t="s">
        <v>301</v>
      </c>
      <c r="B15" s="236" t="s">
        <v>302</v>
      </c>
      <c r="C15" s="236"/>
      <c r="D15" s="166"/>
      <c r="E15" s="166"/>
      <c r="F15" s="166"/>
      <c r="G15" s="171"/>
      <c r="H15" s="171"/>
      <c r="I15" s="171"/>
      <c r="J15" s="171"/>
      <c r="K15" s="171"/>
      <c r="L15" s="171"/>
      <c r="M15" s="171"/>
      <c r="N15" s="171"/>
      <c r="O15" s="171"/>
      <c r="P15" s="171"/>
      <c r="Q15" s="171"/>
      <c r="R15" s="171"/>
      <c r="S15" s="171"/>
      <c r="T15" s="171"/>
    </row>
    <row r="16" spans="1:20" ht="55.9" customHeight="1">
      <c r="A16" s="235" t="s">
        <v>95</v>
      </c>
      <c r="B16" s="238" t="s">
        <v>303</v>
      </c>
      <c r="C16" s="238"/>
      <c r="D16" s="166"/>
      <c r="E16" s="166"/>
      <c r="F16" s="166"/>
      <c r="G16" s="171"/>
      <c r="H16" s="171"/>
      <c r="I16" s="171"/>
      <c r="J16" s="171"/>
      <c r="K16" s="171"/>
      <c r="L16" s="171"/>
      <c r="M16" s="171"/>
      <c r="N16" s="171"/>
      <c r="O16" s="171"/>
      <c r="P16" s="171"/>
      <c r="Q16" s="171"/>
      <c r="R16" s="171"/>
      <c r="S16" s="171"/>
      <c r="T16" s="171"/>
    </row>
    <row r="17" spans="1:20" ht="33" customHeight="1">
      <c r="A17" s="239" t="s">
        <v>304</v>
      </c>
      <c r="B17" s="240" t="s">
        <v>305</v>
      </c>
      <c r="C17" s="240"/>
      <c r="D17" s="166"/>
      <c r="E17" s="166"/>
      <c r="F17" s="166"/>
      <c r="G17" s="171"/>
      <c r="H17" s="171"/>
      <c r="I17" s="171"/>
      <c r="J17" s="171"/>
      <c r="K17" s="171"/>
      <c r="L17" s="171"/>
      <c r="M17" s="171"/>
      <c r="N17" s="171"/>
      <c r="O17" s="171"/>
      <c r="P17" s="171"/>
      <c r="Q17" s="171"/>
      <c r="R17" s="171"/>
      <c r="S17" s="171"/>
      <c r="T17" s="171"/>
    </row>
    <row r="18" spans="1:20" ht="33" customHeight="1">
      <c r="A18" s="53" t="s">
        <v>46</v>
      </c>
      <c r="B18" s="241" t="s">
        <v>306</v>
      </c>
      <c r="C18" s="241"/>
      <c r="D18" s="166"/>
      <c r="E18" s="166"/>
      <c r="F18" s="166"/>
      <c r="G18" s="171"/>
      <c r="H18" s="171"/>
      <c r="I18" s="171"/>
      <c r="J18" s="171"/>
      <c r="K18" s="171"/>
      <c r="L18" s="171"/>
      <c r="M18" s="171"/>
      <c r="N18" s="171"/>
      <c r="O18" s="171"/>
      <c r="P18" s="171"/>
      <c r="Q18" s="171"/>
      <c r="R18" s="171"/>
      <c r="S18" s="171"/>
      <c r="T18" s="171"/>
    </row>
    <row r="19" spans="1:20" ht="33" customHeight="1">
      <c r="A19" s="53" t="s">
        <v>99</v>
      </c>
      <c r="B19" s="241" t="s">
        <v>307</v>
      </c>
      <c r="C19" s="241"/>
      <c r="D19" s="166"/>
      <c r="E19" s="166"/>
      <c r="F19" s="166"/>
      <c r="G19" s="171"/>
      <c r="H19" s="171"/>
      <c r="I19" s="171"/>
      <c r="J19" s="171"/>
      <c r="K19" s="171"/>
      <c r="L19" s="171"/>
      <c r="M19" s="171"/>
      <c r="N19" s="171"/>
      <c r="O19" s="171"/>
      <c r="P19" s="171"/>
      <c r="Q19" s="171"/>
      <c r="R19" s="171"/>
      <c r="S19" s="171"/>
      <c r="T19" s="171"/>
    </row>
    <row r="20" spans="1:20" ht="31.5" customHeight="1">
      <c r="A20" s="53" t="s">
        <v>308</v>
      </c>
      <c r="B20" s="54" t="s">
        <v>309</v>
      </c>
      <c r="C20" s="54"/>
      <c r="D20" s="166"/>
      <c r="E20" s="166"/>
      <c r="F20" s="166"/>
      <c r="G20" s="171"/>
      <c r="H20" s="171"/>
      <c r="I20" s="171"/>
      <c r="J20" s="171"/>
      <c r="K20" s="171"/>
      <c r="L20" s="171"/>
      <c r="M20" s="171"/>
      <c r="N20" s="171"/>
      <c r="O20" s="171"/>
      <c r="P20" s="171"/>
      <c r="Q20" s="171"/>
      <c r="R20" s="171"/>
      <c r="S20" s="171"/>
      <c r="T20" s="171"/>
    </row>
    <row r="21" spans="1:20" ht="30" customHeight="1">
      <c r="A21" s="242" t="s">
        <v>46</v>
      </c>
      <c r="B21" s="173" t="s">
        <v>98</v>
      </c>
      <c r="C21" s="173"/>
      <c r="D21" s="166"/>
      <c r="E21" s="166"/>
      <c r="F21" s="166"/>
      <c r="G21" s="171"/>
      <c r="H21" s="171"/>
      <c r="I21" s="171"/>
      <c r="J21" s="171"/>
      <c r="K21" s="171"/>
      <c r="L21" s="171"/>
      <c r="M21" s="171"/>
      <c r="N21" s="171"/>
      <c r="O21" s="171"/>
      <c r="P21" s="171"/>
      <c r="Q21" s="171"/>
      <c r="R21" s="171"/>
      <c r="S21" s="171"/>
      <c r="T21" s="171"/>
    </row>
    <row r="22" spans="1:20" ht="27.75" customHeight="1">
      <c r="A22" s="242" t="s">
        <v>99</v>
      </c>
      <c r="B22" s="243" t="s">
        <v>100</v>
      </c>
      <c r="C22" s="243"/>
      <c r="D22" s="166"/>
      <c r="E22" s="166"/>
      <c r="F22" s="166"/>
      <c r="G22" s="171"/>
      <c r="H22" s="171"/>
      <c r="I22" s="171"/>
      <c r="J22" s="171"/>
      <c r="K22" s="171"/>
      <c r="L22" s="171"/>
      <c r="M22" s="171"/>
      <c r="N22" s="171"/>
      <c r="O22" s="171"/>
      <c r="P22" s="171"/>
      <c r="Q22" s="171"/>
      <c r="R22" s="171"/>
      <c r="S22" s="171"/>
      <c r="T22" s="171"/>
    </row>
    <row r="23" spans="1:20" ht="63" customHeight="1">
      <c r="A23" s="235" t="s">
        <v>113</v>
      </c>
      <c r="B23" s="238" t="s">
        <v>303</v>
      </c>
      <c r="C23" s="238"/>
      <c r="D23" s="166"/>
      <c r="E23" s="166"/>
      <c r="F23" s="166"/>
      <c r="G23" s="171"/>
      <c r="H23" s="171"/>
      <c r="I23" s="171"/>
      <c r="J23" s="171"/>
      <c r="K23" s="171"/>
      <c r="L23" s="171"/>
      <c r="M23" s="171"/>
      <c r="N23" s="171"/>
      <c r="O23" s="171"/>
      <c r="P23" s="171"/>
      <c r="Q23" s="171"/>
      <c r="R23" s="171"/>
      <c r="S23" s="171"/>
      <c r="T23" s="171"/>
    </row>
    <row r="24" spans="1:20" ht="33" customHeight="1">
      <c r="A24" s="242"/>
      <c r="B24" s="73" t="s">
        <v>114</v>
      </c>
      <c r="C24" s="73"/>
      <c r="D24" s="166"/>
      <c r="E24" s="166"/>
      <c r="F24" s="166"/>
      <c r="G24" s="171"/>
      <c r="H24" s="171"/>
      <c r="I24" s="171"/>
      <c r="J24" s="171"/>
      <c r="K24" s="171"/>
      <c r="L24" s="171"/>
      <c r="M24" s="171"/>
      <c r="N24" s="171"/>
      <c r="O24" s="171"/>
      <c r="P24" s="171"/>
      <c r="Q24" s="171"/>
      <c r="R24" s="171"/>
      <c r="S24" s="171"/>
      <c r="T24" s="171"/>
    </row>
    <row r="25" spans="1:20" s="237" customFormat="1" ht="35.25" customHeight="1">
      <c r="A25" s="235" t="s">
        <v>310</v>
      </c>
      <c r="B25" s="236" t="s">
        <v>302</v>
      </c>
      <c r="C25" s="236"/>
      <c r="D25" s="166"/>
      <c r="E25" s="166"/>
      <c r="F25" s="166"/>
      <c r="G25" s="171"/>
      <c r="H25" s="171"/>
      <c r="I25" s="171"/>
      <c r="J25" s="171"/>
      <c r="K25" s="171"/>
      <c r="L25" s="171"/>
      <c r="M25" s="171"/>
      <c r="N25" s="171"/>
      <c r="O25" s="171"/>
      <c r="P25" s="171"/>
      <c r="Q25" s="171"/>
      <c r="R25" s="171"/>
      <c r="S25" s="171"/>
      <c r="T25" s="171"/>
    </row>
    <row r="26" spans="1:20" ht="18.75">
      <c r="A26" s="242"/>
      <c r="B26" s="73" t="s">
        <v>311</v>
      </c>
      <c r="C26" s="73"/>
      <c r="D26" s="166"/>
      <c r="E26" s="166"/>
      <c r="F26" s="166"/>
      <c r="G26" s="171"/>
      <c r="H26" s="171"/>
      <c r="I26" s="171"/>
      <c r="J26" s="171"/>
      <c r="K26" s="171"/>
      <c r="L26" s="171"/>
      <c r="M26" s="171"/>
      <c r="N26" s="171"/>
      <c r="O26" s="171"/>
      <c r="P26" s="171"/>
      <c r="Q26" s="171"/>
      <c r="R26" s="171"/>
      <c r="S26" s="171"/>
      <c r="T26" s="171"/>
    </row>
    <row r="27" spans="1:20" ht="20.25" customHeight="1">
      <c r="A27" s="242" t="s">
        <v>99</v>
      </c>
      <c r="B27" s="243" t="s">
        <v>100</v>
      </c>
      <c r="C27" s="243"/>
      <c r="D27" s="166"/>
      <c r="E27" s="166"/>
      <c r="F27" s="166"/>
      <c r="G27" s="171"/>
      <c r="H27" s="171"/>
      <c r="I27" s="171"/>
      <c r="J27" s="171"/>
      <c r="K27" s="171"/>
      <c r="L27" s="171"/>
      <c r="M27" s="171"/>
      <c r="N27" s="171"/>
      <c r="O27" s="171"/>
      <c r="P27" s="171"/>
      <c r="Q27" s="171"/>
      <c r="R27" s="171"/>
      <c r="S27" s="171"/>
      <c r="T27" s="171"/>
    </row>
    <row r="29" spans="1:20" ht="19.5" customHeight="1">
      <c r="B29" s="245" t="s">
        <v>135</v>
      </c>
    </row>
    <row r="30" spans="1:20" ht="19.5" customHeight="1">
      <c r="B30" s="263" t="s">
        <v>368</v>
      </c>
    </row>
    <row r="31" spans="1:20" ht="15.75">
      <c r="B31" s="245" t="s">
        <v>370</v>
      </c>
    </row>
  </sheetData>
  <mergeCells count="31">
    <mergeCell ref="M6:N8"/>
    <mergeCell ref="T6:T12"/>
    <mergeCell ref="O7:O12"/>
    <mergeCell ref="I9:I12"/>
    <mergeCell ref="J9:J12"/>
    <mergeCell ref="K9:K12"/>
    <mergeCell ref="L9:L12"/>
    <mergeCell ref="M9:M12"/>
    <mergeCell ref="O6:S6"/>
    <mergeCell ref="G6:I8"/>
    <mergeCell ref="A4:T4"/>
    <mergeCell ref="A1:L1"/>
    <mergeCell ref="A2:L2"/>
    <mergeCell ref="A3:T3"/>
    <mergeCell ref="A5:T5"/>
    <mergeCell ref="A6:A12"/>
    <mergeCell ref="B6:B12"/>
    <mergeCell ref="D6:D12"/>
    <mergeCell ref="S9:S12"/>
    <mergeCell ref="F6:F12"/>
    <mergeCell ref="C6:C12"/>
    <mergeCell ref="G9:G12"/>
    <mergeCell ref="H9:H12"/>
    <mergeCell ref="P7:S7"/>
    <mergeCell ref="P8:P12"/>
    <mergeCell ref="Q8:S8"/>
    <mergeCell ref="Q9:Q12"/>
    <mergeCell ref="R9:R12"/>
    <mergeCell ref="N9:N12"/>
    <mergeCell ref="E6:E12"/>
    <mergeCell ref="J6:L8"/>
  </mergeCells>
  <printOptions horizontalCentered="1"/>
  <pageMargins left="0.23622047244094491" right="0.23622047244094491" top="0.74803149606299213" bottom="0.74803149606299213" header="0.31496062992125984" footer="0.31496062992125984"/>
  <pageSetup paperSize="9" scale="78" fitToHeight="0" pageOrder="overThenDown" orientation="landscape" r:id="rId1"/>
  <headerFooter>
    <oddFooter>&amp;R&amp;14&amp;P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9"/>
  <sheetViews>
    <sheetView zoomScale="80" zoomScaleNormal="80" zoomScaleSheetLayoutView="50" zoomScalePageLayoutView="50" workbookViewId="0">
      <selection activeCell="F7" sqref="F7:F13"/>
    </sheetView>
  </sheetViews>
  <sheetFormatPr defaultColWidth="10.375" defaultRowHeight="18.75"/>
  <cols>
    <col min="1" max="1" width="5.125" style="81" customWidth="1"/>
    <col min="2" max="2" width="28.75" style="82" customWidth="1"/>
    <col min="3" max="3" width="9.125" style="82" customWidth="1"/>
    <col min="4" max="7" width="8.625" style="83" customWidth="1"/>
    <col min="8" max="8" width="8.625" style="84" customWidth="1"/>
    <col min="9" max="9" width="7.75" style="84" customWidth="1"/>
    <col min="10" max="11" width="8.375" style="84" customWidth="1"/>
    <col min="12" max="12" width="7.625" style="84" customWidth="1"/>
    <col min="13" max="14" width="9.75" style="84" customWidth="1"/>
    <col min="15" max="15" width="9.375" style="84" customWidth="1"/>
    <col min="16" max="16" width="7.375" style="84" customWidth="1"/>
    <col min="17" max="17" width="8.375" style="84" customWidth="1"/>
    <col min="18" max="18" width="8.25" style="84" customWidth="1"/>
    <col min="19" max="19" width="9.75" style="84" customWidth="1"/>
    <col min="20" max="20" width="8.75" style="84" customWidth="1"/>
    <col min="21" max="21" width="9.375" style="84" customWidth="1"/>
    <col min="22" max="22" width="7.375" style="84" customWidth="1"/>
    <col min="23" max="23" width="8.375" style="84" customWidth="1"/>
    <col min="24" max="24" width="8.25" style="84" customWidth="1"/>
    <col min="25" max="25" width="9.25" style="84" customWidth="1"/>
    <col min="26" max="26" width="8.75" style="84" customWidth="1"/>
    <col min="27" max="27" width="6.75" style="84" customWidth="1"/>
    <col min="28" max="230" width="9.125" style="61" customWidth="1"/>
    <col min="231" max="231" width="5.125" style="61" customWidth="1"/>
    <col min="232" max="232" width="24" style="61" customWidth="1"/>
    <col min="233" max="233" width="7.75" style="61" customWidth="1"/>
    <col min="234" max="234" width="8.75" style="61" customWidth="1"/>
    <col min="235" max="235" width="8.375" style="61" customWidth="1"/>
    <col min="236" max="236" width="9.375" style="61" customWidth="1"/>
    <col min="237" max="237" width="10.125" style="61" customWidth="1"/>
    <col min="238" max="238" width="7.75" style="61" customWidth="1"/>
    <col min="239" max="240" width="9.375" style="61" customWidth="1"/>
    <col min="241" max="242" width="9.75" style="61" customWidth="1"/>
    <col min="243" max="243" width="8.75" style="61" customWidth="1"/>
    <col min="244" max="244" width="9.375" style="61" customWidth="1"/>
    <col min="245" max="245" width="6.75" style="61" customWidth="1"/>
    <col min="246" max="246" width="8.125" style="61" customWidth="1"/>
    <col min="247" max="247" width="10.375" style="61" customWidth="1"/>
    <col min="248" max="248" width="8.375" style="61" customWidth="1"/>
    <col min="249" max="249" width="9.75" style="61" customWidth="1"/>
    <col min="250" max="250" width="9.375" style="61" customWidth="1"/>
    <col min="251" max="251" width="7.375" style="61" customWidth="1"/>
    <col min="252" max="252" width="8.375" style="61" customWidth="1"/>
    <col min="253" max="254" width="8.25" style="61" customWidth="1"/>
    <col min="255" max="255" width="11.375" style="61" customWidth="1"/>
    <col min="256" max="16384" width="10.375" style="61"/>
  </cols>
  <sheetData>
    <row r="1" spans="1:27" s="147" customFormat="1" ht="36" customHeight="1">
      <c r="A1" s="1030" t="s">
        <v>409</v>
      </c>
      <c r="B1" s="1030"/>
      <c r="C1" s="1030"/>
      <c r="D1" s="1030"/>
      <c r="E1" s="1030"/>
      <c r="F1" s="1030"/>
      <c r="G1" s="1030"/>
      <c r="H1" s="1030"/>
      <c r="I1" s="1030"/>
      <c r="J1" s="1030"/>
      <c r="K1" s="1030"/>
      <c r="L1" s="1030"/>
      <c r="M1" s="1030"/>
      <c r="N1" s="1030"/>
      <c r="O1" s="1030"/>
      <c r="P1" s="1030"/>
      <c r="Q1" s="1030"/>
      <c r="R1" s="1030"/>
      <c r="S1" s="1030"/>
      <c r="T1" s="1030"/>
      <c r="U1" s="272"/>
      <c r="V1" s="272"/>
      <c r="W1" s="272"/>
      <c r="X1" s="273" t="s">
        <v>0</v>
      </c>
      <c r="Y1" s="272"/>
      <c r="Z1" s="272"/>
      <c r="AA1" s="273"/>
    </row>
    <row r="2" spans="1:27" s="147" customFormat="1" ht="36" customHeight="1">
      <c r="A2" s="1031" t="s">
        <v>447</v>
      </c>
      <c r="B2" s="1031"/>
      <c r="C2" s="1031"/>
      <c r="D2" s="1031"/>
      <c r="E2" s="1031"/>
      <c r="F2" s="1031"/>
      <c r="G2" s="1031"/>
      <c r="H2" s="1031"/>
      <c r="I2" s="1031"/>
      <c r="J2" s="1031"/>
      <c r="K2" s="1031"/>
      <c r="L2" s="1031"/>
      <c r="M2" s="1031"/>
      <c r="N2" s="1031"/>
      <c r="O2" s="1031"/>
      <c r="P2" s="1031"/>
      <c r="Q2" s="1031"/>
      <c r="R2" s="1031"/>
      <c r="S2" s="1031"/>
      <c r="T2" s="1031"/>
      <c r="U2" s="272"/>
      <c r="V2" s="272"/>
      <c r="W2" s="272"/>
      <c r="X2" s="274" t="s">
        <v>2</v>
      </c>
      <c r="Y2" s="272"/>
      <c r="Z2" s="272"/>
      <c r="AA2" s="274"/>
    </row>
    <row r="3" spans="1:27" s="147" customFormat="1" ht="36" customHeight="1">
      <c r="A3" s="1032" t="s">
        <v>191</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row>
    <row r="4" spans="1:27" s="148" customFormat="1" ht="55.9" customHeight="1">
      <c r="A4" s="1030" t="s">
        <v>426</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row>
    <row r="5" spans="1:27" s="149" customFormat="1" ht="39" customHeight="1">
      <c r="A5" s="1033" t="s">
        <v>4</v>
      </c>
      <c r="B5" s="1033"/>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row>
    <row r="6" spans="1:27" s="49" customFormat="1" ht="75.75" customHeight="1">
      <c r="A6" s="919" t="s">
        <v>117</v>
      </c>
      <c r="B6" s="919" t="s">
        <v>86</v>
      </c>
      <c r="C6" s="919" t="s">
        <v>341</v>
      </c>
      <c r="D6" s="957" t="s">
        <v>118</v>
      </c>
      <c r="E6" s="958"/>
      <c r="F6" s="958"/>
      <c r="G6" s="958"/>
      <c r="H6" s="958"/>
      <c r="I6" s="958"/>
      <c r="J6" s="958"/>
      <c r="K6" s="958"/>
      <c r="L6" s="958"/>
      <c r="M6" s="958"/>
      <c r="N6" s="956"/>
      <c r="O6" s="918" t="s">
        <v>365</v>
      </c>
      <c r="P6" s="918"/>
      <c r="Q6" s="918"/>
      <c r="R6" s="918"/>
      <c r="S6" s="918"/>
      <c r="T6" s="918"/>
      <c r="U6" s="991" t="s">
        <v>364</v>
      </c>
      <c r="V6" s="992"/>
      <c r="W6" s="992"/>
      <c r="X6" s="992"/>
      <c r="Y6" s="992"/>
      <c r="Z6" s="993"/>
      <c r="AA6" s="918" t="s">
        <v>9</v>
      </c>
    </row>
    <row r="7" spans="1:27" s="49" customFormat="1" ht="30" customHeight="1">
      <c r="A7" s="920"/>
      <c r="B7" s="920"/>
      <c r="C7" s="920"/>
      <c r="D7" s="916" t="s">
        <v>193</v>
      </c>
      <c r="E7" s="918" t="s">
        <v>206</v>
      </c>
      <c r="F7" s="918" t="s">
        <v>207</v>
      </c>
      <c r="G7" s="918" t="s">
        <v>441</v>
      </c>
      <c r="H7" s="916" t="s">
        <v>92</v>
      </c>
      <c r="I7" s="916"/>
      <c r="J7" s="916"/>
      <c r="K7" s="916"/>
      <c r="L7" s="916"/>
      <c r="M7" s="916"/>
      <c r="N7" s="916"/>
      <c r="O7" s="918" t="s">
        <v>194</v>
      </c>
      <c r="P7" s="918"/>
      <c r="Q7" s="918"/>
      <c r="R7" s="918"/>
      <c r="S7" s="918"/>
      <c r="T7" s="918"/>
      <c r="U7" s="916" t="s">
        <v>93</v>
      </c>
      <c r="V7" s="918" t="s">
        <v>21</v>
      </c>
      <c r="W7" s="918"/>
      <c r="X7" s="918"/>
      <c r="Y7" s="918"/>
      <c r="Z7" s="918"/>
      <c r="AA7" s="918"/>
    </row>
    <row r="8" spans="1:27" s="49" customFormat="1" ht="42" customHeight="1">
      <c r="A8" s="920"/>
      <c r="B8" s="920"/>
      <c r="C8" s="920"/>
      <c r="D8" s="916"/>
      <c r="E8" s="918"/>
      <c r="F8" s="918"/>
      <c r="G8" s="918"/>
      <c r="H8" s="916" t="s">
        <v>195</v>
      </c>
      <c r="I8" s="916" t="s">
        <v>21</v>
      </c>
      <c r="J8" s="916"/>
      <c r="K8" s="916"/>
      <c r="L8" s="916"/>
      <c r="M8" s="916"/>
      <c r="N8" s="916"/>
      <c r="O8" s="916" t="s">
        <v>93</v>
      </c>
      <c r="P8" s="918" t="s">
        <v>21</v>
      </c>
      <c r="Q8" s="918"/>
      <c r="R8" s="918"/>
      <c r="S8" s="918"/>
      <c r="T8" s="918"/>
      <c r="U8" s="916"/>
      <c r="V8" s="916" t="s">
        <v>335</v>
      </c>
      <c r="W8" s="916"/>
      <c r="X8" s="916" t="s">
        <v>336</v>
      </c>
      <c r="Y8" s="916"/>
      <c r="Z8" s="916"/>
      <c r="AA8" s="918"/>
    </row>
    <row r="9" spans="1:27" s="49" customFormat="1" ht="38.450000000000003" customHeight="1">
      <c r="A9" s="920"/>
      <c r="B9" s="920"/>
      <c r="C9" s="920"/>
      <c r="D9" s="916"/>
      <c r="E9" s="918"/>
      <c r="F9" s="918"/>
      <c r="G9" s="918"/>
      <c r="H9" s="916"/>
      <c r="I9" s="918" t="s">
        <v>335</v>
      </c>
      <c r="J9" s="918"/>
      <c r="K9" s="916" t="s">
        <v>363</v>
      </c>
      <c r="L9" s="916"/>
      <c r="M9" s="916"/>
      <c r="N9" s="916"/>
      <c r="O9" s="916"/>
      <c r="P9" s="916" t="s">
        <v>335</v>
      </c>
      <c r="Q9" s="916"/>
      <c r="R9" s="916" t="s">
        <v>336</v>
      </c>
      <c r="S9" s="916"/>
      <c r="T9" s="916"/>
      <c r="U9" s="916"/>
      <c r="V9" s="916" t="s">
        <v>12</v>
      </c>
      <c r="W9" s="916" t="s">
        <v>328</v>
      </c>
      <c r="X9" s="918" t="s">
        <v>12</v>
      </c>
      <c r="Y9" s="918" t="s">
        <v>94</v>
      </c>
      <c r="Z9" s="918"/>
      <c r="AA9" s="918"/>
    </row>
    <row r="10" spans="1:27" s="49" customFormat="1" ht="30.75" customHeight="1">
      <c r="A10" s="920"/>
      <c r="B10" s="920"/>
      <c r="C10" s="920"/>
      <c r="D10" s="916"/>
      <c r="E10" s="918"/>
      <c r="F10" s="918"/>
      <c r="G10" s="918"/>
      <c r="H10" s="916"/>
      <c r="I10" s="916" t="s">
        <v>196</v>
      </c>
      <c r="J10" s="916" t="s">
        <v>328</v>
      </c>
      <c r="K10" s="916" t="s">
        <v>199</v>
      </c>
      <c r="L10" s="916" t="s">
        <v>200</v>
      </c>
      <c r="M10" s="916"/>
      <c r="N10" s="916"/>
      <c r="O10" s="916"/>
      <c r="P10" s="916" t="s">
        <v>12</v>
      </c>
      <c r="Q10" s="916" t="s">
        <v>328</v>
      </c>
      <c r="R10" s="919" t="s">
        <v>12</v>
      </c>
      <c r="S10" s="918" t="s">
        <v>94</v>
      </c>
      <c r="T10" s="918"/>
      <c r="U10" s="916"/>
      <c r="V10" s="916"/>
      <c r="W10" s="916"/>
      <c r="X10" s="918"/>
      <c r="Y10" s="916" t="s">
        <v>197</v>
      </c>
      <c r="Z10" s="916" t="s">
        <v>198</v>
      </c>
      <c r="AA10" s="918"/>
    </row>
    <row r="11" spans="1:27" s="49" customFormat="1" ht="32.25" customHeight="1">
      <c r="A11" s="920"/>
      <c r="B11" s="920"/>
      <c r="C11" s="920"/>
      <c r="D11" s="916"/>
      <c r="E11" s="918"/>
      <c r="F11" s="918"/>
      <c r="G11" s="918"/>
      <c r="H11" s="916"/>
      <c r="I11" s="916"/>
      <c r="J11" s="916"/>
      <c r="K11" s="916"/>
      <c r="L11" s="916" t="s">
        <v>12</v>
      </c>
      <c r="M11" s="916" t="s">
        <v>13</v>
      </c>
      <c r="N11" s="916"/>
      <c r="O11" s="916"/>
      <c r="P11" s="916"/>
      <c r="Q11" s="916"/>
      <c r="R11" s="920"/>
      <c r="S11" s="985" t="s">
        <v>197</v>
      </c>
      <c r="T11" s="985" t="s">
        <v>198</v>
      </c>
      <c r="U11" s="916"/>
      <c r="V11" s="916"/>
      <c r="W11" s="916"/>
      <c r="X11" s="918"/>
      <c r="Y11" s="916"/>
      <c r="Z11" s="916"/>
      <c r="AA11" s="918"/>
    </row>
    <row r="12" spans="1:27" s="49" customFormat="1" ht="37.5" customHeight="1">
      <c r="A12" s="920"/>
      <c r="B12" s="920"/>
      <c r="C12" s="920"/>
      <c r="D12" s="916"/>
      <c r="E12" s="918"/>
      <c r="F12" s="918"/>
      <c r="G12" s="918"/>
      <c r="H12" s="916"/>
      <c r="I12" s="916"/>
      <c r="J12" s="916"/>
      <c r="K12" s="916"/>
      <c r="L12" s="916"/>
      <c r="M12" s="916" t="s">
        <v>197</v>
      </c>
      <c r="N12" s="916" t="s">
        <v>198</v>
      </c>
      <c r="O12" s="916"/>
      <c r="P12" s="916"/>
      <c r="Q12" s="916"/>
      <c r="R12" s="920"/>
      <c r="S12" s="986"/>
      <c r="T12" s="986"/>
      <c r="U12" s="916"/>
      <c r="V12" s="916"/>
      <c r="W12" s="916"/>
      <c r="X12" s="918"/>
      <c r="Y12" s="916"/>
      <c r="Z12" s="916"/>
      <c r="AA12" s="918"/>
    </row>
    <row r="13" spans="1:27" s="49" customFormat="1" ht="46.5" customHeight="1">
      <c r="A13" s="921"/>
      <c r="B13" s="921"/>
      <c r="C13" s="921"/>
      <c r="D13" s="916"/>
      <c r="E13" s="918"/>
      <c r="F13" s="918"/>
      <c r="G13" s="918"/>
      <c r="H13" s="916"/>
      <c r="I13" s="916"/>
      <c r="J13" s="916"/>
      <c r="K13" s="916"/>
      <c r="L13" s="916"/>
      <c r="M13" s="916"/>
      <c r="N13" s="916"/>
      <c r="O13" s="916"/>
      <c r="P13" s="916"/>
      <c r="Q13" s="916"/>
      <c r="R13" s="921"/>
      <c r="S13" s="987"/>
      <c r="T13" s="987"/>
      <c r="U13" s="916"/>
      <c r="V13" s="916"/>
      <c r="W13" s="916"/>
      <c r="X13" s="918"/>
      <c r="Y13" s="916"/>
      <c r="Z13" s="916"/>
      <c r="AA13" s="918"/>
    </row>
    <row r="14" spans="1:27" s="51" customFormat="1" ht="27.75" customHeight="1">
      <c r="A14" s="50">
        <v>1</v>
      </c>
      <c r="B14" s="50">
        <f>A14+1</f>
        <v>2</v>
      </c>
      <c r="C14" s="50">
        <v>3</v>
      </c>
      <c r="D14" s="50">
        <v>4</v>
      </c>
      <c r="E14" s="50">
        <v>5</v>
      </c>
      <c r="F14" s="50">
        <v>6</v>
      </c>
      <c r="G14" s="50">
        <v>7</v>
      </c>
      <c r="H14" s="50">
        <v>8</v>
      </c>
      <c r="I14" s="50">
        <v>9</v>
      </c>
      <c r="J14" s="50">
        <v>10</v>
      </c>
      <c r="K14" s="50">
        <v>11</v>
      </c>
      <c r="L14" s="50">
        <v>12</v>
      </c>
      <c r="M14" s="50">
        <f>L14+1</f>
        <v>13</v>
      </c>
      <c r="N14" s="50">
        <f>M14+1</f>
        <v>14</v>
      </c>
      <c r="O14" s="50">
        <v>15</v>
      </c>
      <c r="P14" s="50">
        <v>16</v>
      </c>
      <c r="Q14" s="50">
        <v>17</v>
      </c>
      <c r="R14" s="50">
        <v>18</v>
      </c>
      <c r="S14" s="50">
        <v>19</v>
      </c>
      <c r="T14" s="50">
        <v>20</v>
      </c>
      <c r="U14" s="50">
        <v>21</v>
      </c>
      <c r="V14" s="50">
        <v>22</v>
      </c>
      <c r="W14" s="50">
        <v>23</v>
      </c>
      <c r="X14" s="50">
        <v>24</v>
      </c>
      <c r="Y14" s="50">
        <v>25</v>
      </c>
      <c r="Z14" s="50">
        <v>26</v>
      </c>
      <c r="AA14" s="50">
        <v>27</v>
      </c>
    </row>
    <row r="15" spans="1:27" s="51" customFormat="1" ht="36.75" customHeight="1">
      <c r="A15" s="50"/>
      <c r="B15" s="52" t="s">
        <v>17</v>
      </c>
      <c r="C15" s="52"/>
      <c r="D15" s="50"/>
      <c r="E15" s="50"/>
      <c r="F15" s="50"/>
      <c r="G15" s="50"/>
      <c r="H15" s="50"/>
      <c r="I15" s="50"/>
      <c r="J15" s="50"/>
      <c r="K15" s="50"/>
      <c r="L15" s="50"/>
      <c r="M15" s="50"/>
      <c r="N15" s="50"/>
      <c r="O15" s="50"/>
      <c r="P15" s="50"/>
      <c r="Q15" s="50"/>
      <c r="R15" s="50"/>
      <c r="S15" s="50"/>
      <c r="T15" s="50"/>
      <c r="U15" s="50"/>
      <c r="V15" s="50"/>
      <c r="W15" s="50"/>
      <c r="X15" s="50"/>
      <c r="Y15" s="50"/>
      <c r="Z15" s="50"/>
      <c r="AA15" s="50"/>
    </row>
    <row r="16" spans="1:27" s="51" customFormat="1" ht="100.5" customHeight="1">
      <c r="A16" s="275" t="s">
        <v>301</v>
      </c>
      <c r="B16" s="150" t="s">
        <v>444</v>
      </c>
      <c r="C16" s="52"/>
      <c r="D16" s="50"/>
      <c r="E16" s="50"/>
      <c r="F16" s="50"/>
      <c r="G16" s="50"/>
      <c r="H16" s="50"/>
      <c r="I16" s="50"/>
      <c r="J16" s="50"/>
      <c r="K16" s="50"/>
      <c r="L16" s="50"/>
      <c r="M16" s="50"/>
      <c r="N16" s="50"/>
      <c r="O16" s="50"/>
      <c r="P16" s="50"/>
      <c r="Q16" s="50"/>
      <c r="R16" s="50"/>
      <c r="S16" s="50"/>
      <c r="T16" s="50"/>
      <c r="U16" s="50"/>
      <c r="V16" s="50"/>
      <c r="W16" s="50"/>
      <c r="X16" s="50"/>
      <c r="Y16" s="50"/>
      <c r="Z16" s="50"/>
      <c r="AA16" s="50"/>
    </row>
    <row r="17" spans="1:27" s="57" customFormat="1" ht="40.5" customHeight="1">
      <c r="A17" s="53" t="s">
        <v>95</v>
      </c>
      <c r="B17" s="54" t="s">
        <v>432</v>
      </c>
      <c r="C17" s="54"/>
      <c r="D17" s="55"/>
      <c r="E17" s="56"/>
      <c r="F17" s="56"/>
      <c r="G17" s="56"/>
      <c r="H17" s="56"/>
      <c r="I17" s="56"/>
      <c r="J17" s="50"/>
      <c r="K17" s="50"/>
      <c r="L17" s="50"/>
      <c r="M17" s="50"/>
      <c r="N17" s="50"/>
      <c r="O17" s="50"/>
      <c r="P17" s="50"/>
      <c r="Q17" s="50"/>
      <c r="R17" s="50"/>
      <c r="S17" s="56"/>
      <c r="T17" s="56"/>
      <c r="U17" s="101"/>
      <c r="V17" s="101"/>
      <c r="W17" s="101"/>
      <c r="X17" s="101"/>
      <c r="Y17" s="101"/>
      <c r="Z17" s="101"/>
      <c r="AA17" s="101"/>
    </row>
    <row r="18" spans="1:27" s="57" customFormat="1" ht="32.25" customHeight="1">
      <c r="A18" s="251" t="s">
        <v>46</v>
      </c>
      <c r="B18" s="150" t="s">
        <v>271</v>
      </c>
      <c r="C18" s="54"/>
      <c r="D18" s="55"/>
      <c r="E18" s="56"/>
      <c r="F18" s="56"/>
      <c r="G18" s="56"/>
      <c r="H18" s="56"/>
      <c r="I18" s="56"/>
      <c r="J18" s="50"/>
      <c r="K18" s="50"/>
      <c r="L18" s="50"/>
      <c r="M18" s="50"/>
      <c r="N18" s="50"/>
      <c r="O18" s="50"/>
      <c r="P18" s="50"/>
      <c r="Q18" s="50"/>
      <c r="R18" s="50"/>
      <c r="S18" s="56"/>
      <c r="T18" s="56"/>
      <c r="U18" s="101"/>
      <c r="V18" s="101"/>
      <c r="W18" s="101"/>
      <c r="X18" s="101"/>
      <c r="Y18" s="101"/>
      <c r="Z18" s="101"/>
      <c r="AA18" s="101"/>
    </row>
    <row r="19" spans="1:27" s="57" customFormat="1" ht="32.25" customHeight="1">
      <c r="A19" s="72" t="s">
        <v>97</v>
      </c>
      <c r="B19" s="73" t="s">
        <v>98</v>
      </c>
      <c r="C19" s="54"/>
      <c r="D19" s="55"/>
      <c r="E19" s="56"/>
      <c r="F19" s="56"/>
      <c r="G19" s="56"/>
      <c r="H19" s="56"/>
      <c r="I19" s="56"/>
      <c r="J19" s="50"/>
      <c r="K19" s="50"/>
      <c r="L19" s="50"/>
      <c r="M19" s="50"/>
      <c r="N19" s="50"/>
      <c r="O19" s="50"/>
      <c r="P19" s="50"/>
      <c r="Q19" s="50"/>
      <c r="R19" s="50"/>
      <c r="S19" s="56"/>
      <c r="T19" s="56"/>
      <c r="U19" s="101"/>
      <c r="V19" s="101"/>
      <c r="W19" s="101"/>
      <c r="X19" s="101"/>
      <c r="Y19" s="101"/>
      <c r="Z19" s="101"/>
      <c r="AA19" s="101"/>
    </row>
    <row r="20" spans="1:27" s="57" customFormat="1" ht="32.25" customHeight="1">
      <c r="A20" s="80" t="s">
        <v>99</v>
      </c>
      <c r="B20" s="100" t="s">
        <v>100</v>
      </c>
      <c r="C20" s="54"/>
      <c r="D20" s="55"/>
      <c r="E20" s="56"/>
      <c r="F20" s="56"/>
      <c r="G20" s="56"/>
      <c r="H20" s="56"/>
      <c r="I20" s="56"/>
      <c r="J20" s="50"/>
      <c r="K20" s="50"/>
      <c r="L20" s="50"/>
      <c r="M20" s="50"/>
      <c r="N20" s="50"/>
      <c r="O20" s="50"/>
      <c r="P20" s="50"/>
      <c r="Q20" s="50"/>
      <c r="R20" s="50"/>
      <c r="S20" s="56"/>
      <c r="T20" s="56"/>
      <c r="U20" s="101"/>
      <c r="V20" s="101"/>
      <c r="W20" s="101"/>
      <c r="X20" s="101"/>
      <c r="Y20" s="101"/>
      <c r="Z20" s="101"/>
      <c r="AA20" s="101"/>
    </row>
    <row r="21" spans="1:27" s="57" customFormat="1" ht="32.25" customHeight="1">
      <c r="A21" s="251" t="s">
        <v>48</v>
      </c>
      <c r="B21" s="150" t="s">
        <v>272</v>
      </c>
      <c r="C21" s="54"/>
      <c r="D21" s="55"/>
      <c r="E21" s="56"/>
      <c r="F21" s="56"/>
      <c r="G21" s="56"/>
      <c r="H21" s="56"/>
      <c r="I21" s="56"/>
      <c r="J21" s="50"/>
      <c r="K21" s="50"/>
      <c r="L21" s="50"/>
      <c r="M21" s="50"/>
      <c r="N21" s="50"/>
      <c r="O21" s="50"/>
      <c r="P21" s="50"/>
      <c r="Q21" s="50"/>
      <c r="R21" s="50"/>
      <c r="S21" s="56"/>
      <c r="T21" s="56"/>
      <c r="U21" s="101"/>
      <c r="V21" s="101"/>
      <c r="W21" s="101"/>
      <c r="X21" s="101"/>
      <c r="Y21" s="101"/>
      <c r="Z21" s="101"/>
      <c r="AA21" s="101"/>
    </row>
    <row r="22" spans="1:27" ht="100.5" customHeight="1">
      <c r="A22" s="53" t="s">
        <v>346</v>
      </c>
      <c r="B22" s="58" t="s">
        <v>393</v>
      </c>
      <c r="C22" s="58"/>
      <c r="D22" s="59"/>
      <c r="E22" s="60"/>
      <c r="F22" s="60"/>
      <c r="G22" s="60"/>
      <c r="H22" s="60"/>
      <c r="I22" s="60"/>
      <c r="J22" s="60"/>
      <c r="K22" s="60"/>
      <c r="L22" s="60"/>
      <c r="M22" s="60"/>
      <c r="N22" s="60"/>
      <c r="O22" s="60"/>
      <c r="P22" s="60"/>
      <c r="Q22" s="60"/>
      <c r="R22" s="60"/>
      <c r="S22" s="60"/>
      <c r="T22" s="98"/>
      <c r="U22" s="98"/>
      <c r="V22" s="98"/>
      <c r="W22" s="98"/>
      <c r="X22" s="98"/>
      <c r="Y22" s="98"/>
      <c r="Z22" s="98"/>
      <c r="AA22" s="98"/>
    </row>
    <row r="23" spans="1:27" s="66" customFormat="1" ht="66" customHeight="1">
      <c r="A23" s="62" t="s">
        <v>96</v>
      </c>
      <c r="B23" s="63" t="s">
        <v>345</v>
      </c>
      <c r="C23" s="63"/>
      <c r="D23" s="64"/>
      <c r="E23" s="65"/>
      <c r="F23" s="65"/>
      <c r="G23" s="65"/>
      <c r="H23" s="65"/>
      <c r="I23" s="65"/>
      <c r="J23" s="65"/>
      <c r="K23" s="65"/>
      <c r="L23" s="65"/>
      <c r="M23" s="65"/>
      <c r="N23" s="65"/>
      <c r="O23" s="65"/>
      <c r="P23" s="65"/>
      <c r="Q23" s="65"/>
      <c r="R23" s="65"/>
      <c r="S23" s="65"/>
      <c r="T23" s="99"/>
      <c r="U23" s="99"/>
      <c r="V23" s="99"/>
      <c r="W23" s="99"/>
      <c r="X23" s="99"/>
      <c r="Y23" s="99"/>
      <c r="Z23" s="99"/>
      <c r="AA23" s="99"/>
    </row>
    <row r="24" spans="1:27" s="70" customFormat="1" ht="29.25" customHeight="1">
      <c r="A24" s="72" t="s">
        <v>97</v>
      </c>
      <c r="B24" s="73" t="s">
        <v>98</v>
      </c>
      <c r="C24" s="67"/>
      <c r="D24" s="68"/>
      <c r="E24" s="69"/>
      <c r="F24" s="69"/>
      <c r="G24" s="69"/>
      <c r="H24" s="69"/>
      <c r="I24" s="69"/>
      <c r="J24" s="69"/>
      <c r="K24" s="69"/>
      <c r="L24" s="69"/>
      <c r="M24" s="69"/>
      <c r="N24" s="69"/>
      <c r="O24" s="69"/>
      <c r="P24" s="69"/>
      <c r="Q24" s="69"/>
      <c r="R24" s="69"/>
      <c r="S24" s="69"/>
      <c r="T24" s="276"/>
      <c r="U24" s="276"/>
      <c r="V24" s="276"/>
      <c r="W24" s="276"/>
      <c r="X24" s="276"/>
      <c r="Y24" s="276"/>
      <c r="Z24" s="276"/>
      <c r="AA24" s="276"/>
    </row>
    <row r="25" spans="1:27" s="70" customFormat="1" ht="29.25" customHeight="1">
      <c r="A25" s="72" t="s">
        <v>99</v>
      </c>
      <c r="B25" s="100" t="s">
        <v>100</v>
      </c>
      <c r="C25" s="71"/>
      <c r="D25" s="68"/>
      <c r="E25" s="69"/>
      <c r="F25" s="69"/>
      <c r="G25" s="69"/>
      <c r="H25" s="69"/>
      <c r="I25" s="69"/>
      <c r="J25" s="69"/>
      <c r="K25" s="69"/>
      <c r="L25" s="69"/>
      <c r="M25" s="69"/>
      <c r="N25" s="69"/>
      <c r="O25" s="69"/>
      <c r="P25" s="69"/>
      <c r="Q25" s="69"/>
      <c r="R25" s="69"/>
      <c r="S25" s="69"/>
      <c r="T25" s="276"/>
      <c r="U25" s="276"/>
      <c r="V25" s="276"/>
      <c r="W25" s="276"/>
      <c r="X25" s="276"/>
      <c r="Y25" s="276"/>
      <c r="Z25" s="276"/>
      <c r="AA25" s="276"/>
    </row>
    <row r="26" spans="1:27" s="66" customFormat="1" ht="102" customHeight="1">
      <c r="A26" s="62" t="s">
        <v>101</v>
      </c>
      <c r="B26" s="63" t="s">
        <v>382</v>
      </c>
      <c r="C26" s="63"/>
      <c r="D26" s="64"/>
      <c r="E26" s="65"/>
      <c r="F26" s="65"/>
      <c r="G26" s="65"/>
      <c r="H26" s="65"/>
      <c r="I26" s="65"/>
      <c r="J26" s="65"/>
      <c r="K26" s="65"/>
      <c r="L26" s="65"/>
      <c r="M26" s="65"/>
      <c r="N26" s="65"/>
      <c r="O26" s="65"/>
      <c r="P26" s="65"/>
      <c r="Q26" s="65"/>
      <c r="R26" s="65"/>
      <c r="S26" s="65"/>
      <c r="T26" s="99"/>
      <c r="U26" s="99"/>
      <c r="V26" s="99"/>
      <c r="W26" s="99"/>
      <c r="X26" s="99"/>
      <c r="Y26" s="99"/>
      <c r="Z26" s="99"/>
      <c r="AA26" s="99"/>
    </row>
    <row r="27" spans="1:27" s="57" customFormat="1" ht="40.5" customHeight="1">
      <c r="A27" s="72"/>
      <c r="B27" s="73" t="s">
        <v>380</v>
      </c>
      <c r="C27" s="73"/>
      <c r="D27" s="55"/>
      <c r="E27" s="56"/>
      <c r="F27" s="56"/>
      <c r="G27" s="56"/>
      <c r="H27" s="56"/>
      <c r="I27" s="56"/>
      <c r="J27" s="56"/>
      <c r="K27" s="56"/>
      <c r="L27" s="56"/>
      <c r="M27" s="56"/>
      <c r="N27" s="56"/>
      <c r="O27" s="56"/>
      <c r="P27" s="56"/>
      <c r="Q27" s="56"/>
      <c r="R27" s="56"/>
      <c r="S27" s="56"/>
      <c r="T27" s="101"/>
      <c r="U27" s="101"/>
      <c r="V27" s="101"/>
      <c r="W27" s="101"/>
      <c r="X27" s="101"/>
      <c r="Y27" s="101"/>
      <c r="Z27" s="101"/>
      <c r="AA27" s="101"/>
    </row>
    <row r="28" spans="1:27" s="76" customFormat="1" ht="58.5">
      <c r="A28" s="62" t="s">
        <v>103</v>
      </c>
      <c r="B28" s="63" t="s">
        <v>395</v>
      </c>
      <c r="C28" s="63"/>
      <c r="D28" s="74"/>
      <c r="E28" s="75"/>
      <c r="F28" s="75"/>
      <c r="G28" s="75"/>
      <c r="H28" s="75"/>
      <c r="I28" s="75"/>
      <c r="J28" s="75"/>
      <c r="K28" s="75"/>
      <c r="L28" s="75"/>
      <c r="M28" s="75"/>
      <c r="N28" s="75"/>
      <c r="O28" s="75"/>
      <c r="P28" s="75"/>
      <c r="Q28" s="75"/>
      <c r="R28" s="75"/>
      <c r="S28" s="75"/>
      <c r="T28" s="102"/>
      <c r="U28" s="102"/>
      <c r="V28" s="102"/>
      <c r="W28" s="102"/>
      <c r="X28" s="102"/>
      <c r="Y28" s="102"/>
      <c r="Z28" s="102"/>
      <c r="AA28" s="102"/>
    </row>
    <row r="29" spans="1:27" s="76" customFormat="1" ht="40.5" customHeight="1">
      <c r="A29" s="62"/>
      <c r="B29" s="63" t="s">
        <v>13</v>
      </c>
      <c r="C29" s="63"/>
      <c r="D29" s="74"/>
      <c r="E29" s="75"/>
      <c r="F29" s="75"/>
      <c r="G29" s="75"/>
      <c r="H29" s="75"/>
      <c r="I29" s="75"/>
      <c r="J29" s="75"/>
      <c r="K29" s="75"/>
      <c r="L29" s="75"/>
      <c r="M29" s="75"/>
      <c r="N29" s="75"/>
      <c r="O29" s="75"/>
      <c r="P29" s="75"/>
      <c r="Q29" s="75"/>
      <c r="R29" s="75"/>
      <c r="S29" s="75"/>
      <c r="T29" s="102"/>
      <c r="U29" s="102"/>
      <c r="V29" s="102"/>
      <c r="W29" s="102"/>
      <c r="X29" s="102"/>
      <c r="Y29" s="102"/>
      <c r="Z29" s="102"/>
      <c r="AA29" s="102"/>
    </row>
    <row r="30" spans="1:27" s="76" customFormat="1" ht="109.5" customHeight="1">
      <c r="A30" s="62"/>
      <c r="B30" s="77" t="s">
        <v>396</v>
      </c>
      <c r="C30" s="77"/>
      <c r="D30" s="74"/>
      <c r="E30" s="75"/>
      <c r="F30" s="75"/>
      <c r="G30" s="75"/>
      <c r="H30" s="75"/>
      <c r="I30" s="75"/>
      <c r="J30" s="75"/>
      <c r="K30" s="75"/>
      <c r="L30" s="75"/>
      <c r="M30" s="75"/>
      <c r="N30" s="75"/>
      <c r="O30" s="75"/>
      <c r="P30" s="75"/>
      <c r="Q30" s="75"/>
      <c r="R30" s="75"/>
      <c r="S30" s="75"/>
      <c r="T30" s="102"/>
      <c r="U30" s="102"/>
      <c r="V30" s="102"/>
      <c r="W30" s="102"/>
      <c r="X30" s="102"/>
      <c r="Y30" s="102"/>
      <c r="Z30" s="102"/>
      <c r="AA30" s="102"/>
    </row>
    <row r="31" spans="1:27" s="76" customFormat="1" ht="40.5" customHeight="1">
      <c r="A31" s="62"/>
      <c r="B31" s="73" t="s">
        <v>380</v>
      </c>
      <c r="C31" s="73"/>
      <c r="D31" s="74"/>
      <c r="E31" s="75"/>
      <c r="F31" s="75"/>
      <c r="G31" s="75"/>
      <c r="H31" s="75"/>
      <c r="I31" s="75"/>
      <c r="J31" s="75"/>
      <c r="K31" s="75"/>
      <c r="L31" s="75"/>
      <c r="M31" s="75"/>
      <c r="N31" s="75"/>
      <c r="O31" s="75"/>
      <c r="P31" s="75"/>
      <c r="Q31" s="75"/>
      <c r="R31" s="75"/>
      <c r="S31" s="75"/>
      <c r="T31" s="102"/>
      <c r="U31" s="102"/>
      <c r="V31" s="102"/>
      <c r="W31" s="102"/>
      <c r="X31" s="102"/>
      <c r="Y31" s="102"/>
      <c r="Z31" s="102"/>
      <c r="AA31" s="102"/>
    </row>
    <row r="32" spans="1:27" s="66" customFormat="1" ht="45.4" customHeight="1">
      <c r="A32" s="62"/>
      <c r="B32" s="77" t="s">
        <v>381</v>
      </c>
      <c r="C32" s="77"/>
      <c r="D32" s="64"/>
      <c r="E32" s="65"/>
      <c r="F32" s="65"/>
      <c r="G32" s="65"/>
      <c r="H32" s="65"/>
      <c r="I32" s="65"/>
      <c r="J32" s="65"/>
      <c r="K32" s="65"/>
      <c r="L32" s="65"/>
      <c r="M32" s="65"/>
      <c r="N32" s="65"/>
      <c r="O32" s="65"/>
      <c r="P32" s="65"/>
      <c r="Q32" s="65"/>
      <c r="R32" s="65"/>
      <c r="S32" s="65"/>
      <c r="T32" s="99"/>
      <c r="U32" s="99"/>
      <c r="V32" s="99"/>
      <c r="W32" s="99"/>
      <c r="X32" s="99"/>
      <c r="Y32" s="99"/>
      <c r="Z32" s="99"/>
      <c r="AA32" s="99"/>
    </row>
    <row r="33" spans="1:27" s="57" customFormat="1" ht="40.5" customHeight="1">
      <c r="A33" s="72"/>
      <c r="B33" s="73" t="s">
        <v>380</v>
      </c>
      <c r="C33" s="73"/>
      <c r="D33" s="55"/>
      <c r="E33" s="56"/>
      <c r="F33" s="56"/>
      <c r="G33" s="56"/>
      <c r="H33" s="56"/>
      <c r="I33" s="56"/>
      <c r="J33" s="56"/>
      <c r="K33" s="56"/>
      <c r="L33" s="56"/>
      <c r="M33" s="56"/>
      <c r="N33" s="56"/>
      <c r="O33" s="56"/>
      <c r="P33" s="56"/>
      <c r="Q33" s="56"/>
      <c r="R33" s="56"/>
      <c r="S33" s="56"/>
      <c r="T33" s="101"/>
      <c r="U33" s="101"/>
      <c r="V33" s="101"/>
      <c r="W33" s="101"/>
      <c r="X33" s="101"/>
      <c r="Y33" s="101"/>
      <c r="Z33" s="101"/>
      <c r="AA33" s="101"/>
    </row>
    <row r="34" spans="1:27" s="76" customFormat="1" ht="65.650000000000006" customHeight="1">
      <c r="A34" s="62" t="s">
        <v>104</v>
      </c>
      <c r="B34" s="63" t="s">
        <v>105</v>
      </c>
      <c r="C34" s="63"/>
      <c r="D34" s="74"/>
      <c r="E34" s="75"/>
      <c r="F34" s="75"/>
      <c r="G34" s="75"/>
      <c r="H34" s="75"/>
      <c r="I34" s="75"/>
      <c r="J34" s="75"/>
      <c r="K34" s="75"/>
      <c r="L34" s="75"/>
      <c r="M34" s="75"/>
      <c r="N34" s="75"/>
      <c r="O34" s="75"/>
      <c r="P34" s="75"/>
      <c r="Q34" s="75"/>
      <c r="R34" s="75"/>
      <c r="S34" s="75"/>
      <c r="T34" s="102"/>
      <c r="U34" s="102"/>
      <c r="V34" s="102"/>
      <c r="W34" s="102"/>
      <c r="X34" s="102"/>
      <c r="Y34" s="102"/>
      <c r="Z34" s="102"/>
      <c r="AA34" s="102"/>
    </row>
    <row r="35" spans="1:27" s="76" customFormat="1" ht="72.400000000000006" customHeight="1">
      <c r="A35" s="62"/>
      <c r="B35" s="77" t="s">
        <v>106</v>
      </c>
      <c r="C35" s="77"/>
      <c r="D35" s="74"/>
      <c r="E35" s="75"/>
      <c r="F35" s="75"/>
      <c r="G35" s="75"/>
      <c r="H35" s="75"/>
      <c r="I35" s="75"/>
      <c r="J35" s="75"/>
      <c r="K35" s="75"/>
      <c r="L35" s="75"/>
      <c r="M35" s="75"/>
      <c r="N35" s="75"/>
      <c r="O35" s="75"/>
      <c r="P35" s="75"/>
      <c r="Q35" s="75"/>
      <c r="R35" s="75"/>
      <c r="S35" s="75"/>
      <c r="T35" s="102"/>
      <c r="U35" s="102"/>
      <c r="V35" s="102" t="s">
        <v>107</v>
      </c>
      <c r="W35" s="102"/>
      <c r="X35" s="102"/>
      <c r="Y35" s="102"/>
      <c r="Z35" s="102"/>
      <c r="AA35" s="102"/>
    </row>
    <row r="36" spans="1:27" s="57" customFormat="1" ht="40.5" customHeight="1">
      <c r="A36" s="72"/>
      <c r="B36" s="73" t="s">
        <v>380</v>
      </c>
      <c r="C36" s="73"/>
      <c r="D36" s="55"/>
      <c r="E36" s="56"/>
      <c r="F36" s="56"/>
      <c r="G36" s="56"/>
      <c r="H36" s="56"/>
      <c r="I36" s="56"/>
      <c r="J36" s="56"/>
      <c r="K36" s="56"/>
      <c r="L36" s="56"/>
      <c r="M36" s="56"/>
      <c r="N36" s="56"/>
      <c r="O36" s="56"/>
      <c r="P36" s="56"/>
      <c r="Q36" s="56"/>
      <c r="R36" s="56"/>
      <c r="S36" s="56"/>
      <c r="T36" s="101"/>
      <c r="U36" s="101"/>
      <c r="V36" s="101"/>
      <c r="W36" s="101"/>
      <c r="X36" s="101"/>
      <c r="Y36" s="101"/>
      <c r="Z36" s="101"/>
      <c r="AA36" s="101"/>
    </row>
    <row r="37" spans="1:27" s="76" customFormat="1" ht="49.15" customHeight="1">
      <c r="A37" s="62"/>
      <c r="B37" s="77" t="s">
        <v>108</v>
      </c>
      <c r="C37" s="77"/>
      <c r="D37" s="74"/>
      <c r="E37" s="75"/>
      <c r="F37" s="75"/>
      <c r="G37" s="75"/>
      <c r="H37" s="75"/>
      <c r="I37" s="75"/>
      <c r="J37" s="75"/>
      <c r="K37" s="75"/>
      <c r="L37" s="75"/>
      <c r="M37" s="75"/>
      <c r="N37" s="75"/>
      <c r="O37" s="75"/>
      <c r="P37" s="75"/>
      <c r="Q37" s="75"/>
      <c r="R37" s="75"/>
      <c r="S37" s="75"/>
      <c r="T37" s="102"/>
      <c r="U37" s="102"/>
      <c r="V37" s="102"/>
      <c r="W37" s="102"/>
      <c r="X37" s="102"/>
      <c r="Y37" s="102"/>
      <c r="Z37" s="102"/>
      <c r="AA37" s="102"/>
    </row>
    <row r="38" spans="1:27" s="57" customFormat="1" ht="49.9" customHeight="1">
      <c r="A38" s="72"/>
      <c r="B38" s="73" t="s">
        <v>380</v>
      </c>
      <c r="C38" s="73"/>
      <c r="D38" s="55"/>
      <c r="E38" s="56"/>
      <c r="F38" s="56"/>
      <c r="G38" s="56"/>
      <c r="H38" s="56"/>
      <c r="I38" s="56"/>
      <c r="J38" s="56"/>
      <c r="K38" s="56"/>
      <c r="L38" s="56"/>
      <c r="M38" s="56"/>
      <c r="N38" s="56"/>
      <c r="O38" s="56"/>
      <c r="P38" s="56"/>
      <c r="Q38" s="56"/>
      <c r="R38" s="56"/>
      <c r="S38" s="56"/>
      <c r="T38" s="101"/>
      <c r="U38" s="101"/>
      <c r="V38" s="101"/>
      <c r="W38" s="101"/>
      <c r="X38" s="101"/>
      <c r="Y38" s="101"/>
      <c r="Z38" s="101"/>
      <c r="AA38" s="101"/>
    </row>
    <row r="39" spans="1:27" s="57" customFormat="1" ht="78.75" customHeight="1">
      <c r="A39" s="53" t="s">
        <v>347</v>
      </c>
      <c r="B39" s="58" t="s">
        <v>419</v>
      </c>
      <c r="C39" s="58"/>
      <c r="D39" s="55"/>
      <c r="E39" s="56"/>
      <c r="F39" s="56"/>
      <c r="G39" s="56"/>
      <c r="H39" s="56"/>
      <c r="I39" s="56"/>
      <c r="J39" s="56"/>
      <c r="K39" s="56"/>
      <c r="L39" s="56"/>
      <c r="M39" s="56"/>
      <c r="N39" s="56"/>
      <c r="O39" s="56"/>
      <c r="P39" s="56"/>
      <c r="Q39" s="56"/>
      <c r="R39" s="56"/>
      <c r="S39" s="56"/>
      <c r="T39" s="101"/>
      <c r="U39" s="101"/>
      <c r="V39" s="101"/>
      <c r="W39" s="101"/>
      <c r="X39" s="101"/>
      <c r="Y39" s="101"/>
      <c r="Z39" s="101"/>
      <c r="AA39" s="101"/>
    </row>
    <row r="40" spans="1:27" s="66" customFormat="1" ht="82.15" customHeight="1">
      <c r="A40" s="62" t="s">
        <v>96</v>
      </c>
      <c r="B40" s="63" t="s">
        <v>394</v>
      </c>
      <c r="C40" s="63"/>
      <c r="D40" s="64"/>
      <c r="E40" s="65"/>
      <c r="F40" s="65"/>
      <c r="G40" s="65"/>
      <c r="H40" s="65"/>
      <c r="I40" s="65"/>
      <c r="J40" s="65"/>
      <c r="K40" s="65"/>
      <c r="L40" s="65"/>
      <c r="M40" s="65"/>
      <c r="N40" s="65"/>
      <c r="O40" s="65"/>
      <c r="P40" s="65"/>
      <c r="Q40" s="65"/>
      <c r="R40" s="65"/>
      <c r="S40" s="65"/>
      <c r="T40" s="99"/>
      <c r="U40" s="99"/>
      <c r="V40" s="99"/>
      <c r="W40" s="99"/>
      <c r="X40" s="99"/>
      <c r="Y40" s="99"/>
      <c r="Z40" s="99"/>
      <c r="AA40" s="99"/>
    </row>
    <row r="41" spans="1:27" ht="52.15" customHeight="1">
      <c r="A41" s="72"/>
      <c r="B41" s="73" t="s">
        <v>380</v>
      </c>
      <c r="C41" s="73"/>
      <c r="D41" s="59"/>
      <c r="E41" s="60"/>
      <c r="F41" s="60"/>
      <c r="G41" s="60"/>
      <c r="H41" s="60"/>
      <c r="I41" s="60"/>
      <c r="J41" s="60"/>
      <c r="K41" s="60"/>
      <c r="L41" s="60"/>
      <c r="M41" s="60"/>
      <c r="N41" s="60"/>
      <c r="O41" s="60"/>
      <c r="P41" s="60"/>
      <c r="Q41" s="60"/>
      <c r="R41" s="60"/>
      <c r="S41" s="60"/>
      <c r="T41" s="98"/>
      <c r="U41" s="98"/>
      <c r="V41" s="98"/>
      <c r="W41" s="98"/>
      <c r="X41" s="98"/>
      <c r="Y41" s="98"/>
      <c r="Z41" s="98"/>
      <c r="AA41" s="98"/>
    </row>
    <row r="42" spans="1:27" s="76" customFormat="1" ht="79.5" customHeight="1">
      <c r="A42" s="62" t="s">
        <v>101</v>
      </c>
      <c r="B42" s="63" t="s">
        <v>395</v>
      </c>
      <c r="C42" s="63"/>
      <c r="D42" s="74"/>
      <c r="E42" s="75"/>
      <c r="F42" s="75"/>
      <c r="G42" s="75"/>
      <c r="H42" s="75"/>
      <c r="I42" s="75"/>
      <c r="J42" s="75"/>
      <c r="K42" s="75"/>
      <c r="L42" s="75"/>
      <c r="M42" s="75"/>
      <c r="N42" s="75"/>
      <c r="O42" s="75"/>
      <c r="P42" s="75"/>
      <c r="Q42" s="75"/>
      <c r="R42" s="75"/>
      <c r="S42" s="75"/>
      <c r="T42" s="102"/>
      <c r="U42" s="102"/>
      <c r="V42" s="102"/>
      <c r="W42" s="102"/>
      <c r="X42" s="102"/>
      <c r="Y42" s="102"/>
      <c r="Z42" s="102"/>
      <c r="AA42" s="102"/>
    </row>
    <row r="43" spans="1:27" s="76" customFormat="1" ht="108" customHeight="1">
      <c r="A43" s="62"/>
      <c r="B43" s="77" t="s">
        <v>396</v>
      </c>
      <c r="C43" s="77"/>
      <c r="D43" s="74"/>
      <c r="E43" s="75"/>
      <c r="F43" s="75"/>
      <c r="G43" s="75"/>
      <c r="H43" s="75"/>
      <c r="I43" s="75"/>
      <c r="J43" s="75"/>
      <c r="K43" s="75"/>
      <c r="L43" s="75"/>
      <c r="M43" s="75"/>
      <c r="N43" s="75"/>
      <c r="O43" s="75"/>
      <c r="P43" s="75"/>
      <c r="Q43" s="75"/>
      <c r="R43" s="75"/>
      <c r="S43" s="75"/>
      <c r="T43" s="102"/>
      <c r="U43" s="102"/>
      <c r="V43" s="102"/>
      <c r="W43" s="102"/>
      <c r="X43" s="102"/>
      <c r="Y43" s="102"/>
      <c r="Z43" s="102"/>
      <c r="AA43" s="102"/>
    </row>
    <row r="44" spans="1:27" s="76" customFormat="1" ht="40.5" customHeight="1">
      <c r="A44" s="62"/>
      <c r="B44" s="73" t="s">
        <v>380</v>
      </c>
      <c r="C44" s="73"/>
      <c r="D44" s="74"/>
      <c r="E44" s="75"/>
      <c r="F44" s="75"/>
      <c r="G44" s="75"/>
      <c r="H44" s="75"/>
      <c r="I44" s="75"/>
      <c r="J44" s="75"/>
      <c r="K44" s="75"/>
      <c r="L44" s="75"/>
      <c r="M44" s="75"/>
      <c r="N44" s="75"/>
      <c r="O44" s="75"/>
      <c r="P44" s="75"/>
      <c r="Q44" s="75"/>
      <c r="R44" s="75"/>
      <c r="S44" s="75"/>
      <c r="T44" s="102"/>
      <c r="U44" s="102"/>
      <c r="V44" s="102"/>
      <c r="W44" s="102"/>
      <c r="X44" s="102"/>
      <c r="Y44" s="102"/>
      <c r="Z44" s="102"/>
      <c r="AA44" s="102"/>
    </row>
    <row r="45" spans="1:27" s="66" customFormat="1" ht="45.75" customHeight="1">
      <c r="A45" s="62"/>
      <c r="B45" s="77" t="s">
        <v>381</v>
      </c>
      <c r="C45" s="77"/>
      <c r="D45" s="64"/>
      <c r="E45" s="65"/>
      <c r="F45" s="65"/>
      <c r="G45" s="65"/>
      <c r="H45" s="65"/>
      <c r="I45" s="65"/>
      <c r="J45" s="65"/>
      <c r="K45" s="65"/>
      <c r="L45" s="65"/>
      <c r="M45" s="65"/>
      <c r="N45" s="65"/>
      <c r="O45" s="65"/>
      <c r="P45" s="65"/>
      <c r="Q45" s="65"/>
      <c r="R45" s="65"/>
      <c r="S45" s="65"/>
      <c r="T45" s="99"/>
      <c r="U45" s="99"/>
      <c r="V45" s="99"/>
      <c r="W45" s="99"/>
      <c r="X45" s="99"/>
      <c r="Y45" s="99"/>
      <c r="Z45" s="99"/>
      <c r="AA45" s="99"/>
    </row>
    <row r="46" spans="1:27" s="57" customFormat="1" ht="40.5" customHeight="1">
      <c r="A46" s="72"/>
      <c r="B46" s="73" t="s">
        <v>380</v>
      </c>
      <c r="C46" s="73"/>
      <c r="D46" s="55"/>
      <c r="E46" s="56"/>
      <c r="F46" s="56"/>
      <c r="G46" s="56"/>
      <c r="H46" s="56"/>
      <c r="I46" s="56"/>
      <c r="J46" s="56"/>
      <c r="K46" s="56"/>
      <c r="L46" s="56"/>
      <c r="M46" s="56"/>
      <c r="N46" s="56"/>
      <c r="O46" s="56"/>
      <c r="P46" s="56"/>
      <c r="Q46" s="56"/>
      <c r="R46" s="56"/>
      <c r="S46" s="56"/>
      <c r="T46" s="101"/>
      <c r="U46" s="101"/>
      <c r="V46" s="101"/>
      <c r="W46" s="101"/>
      <c r="X46" s="101"/>
      <c r="Y46" s="101"/>
      <c r="Z46" s="101"/>
      <c r="AA46" s="101"/>
    </row>
    <row r="47" spans="1:27" s="66" customFormat="1" ht="103.9" customHeight="1">
      <c r="A47" s="62"/>
      <c r="B47" s="77" t="s">
        <v>397</v>
      </c>
      <c r="C47" s="77"/>
      <c r="D47" s="64"/>
      <c r="E47" s="65"/>
      <c r="F47" s="65"/>
      <c r="G47" s="65"/>
      <c r="H47" s="65"/>
      <c r="I47" s="65"/>
      <c r="J47" s="65"/>
      <c r="K47" s="65"/>
      <c r="L47" s="65"/>
      <c r="M47" s="65"/>
      <c r="N47" s="65"/>
      <c r="O47" s="65"/>
      <c r="P47" s="65"/>
      <c r="Q47" s="65"/>
      <c r="R47" s="65"/>
      <c r="S47" s="65"/>
      <c r="T47" s="99"/>
      <c r="U47" s="99"/>
      <c r="V47" s="99"/>
      <c r="W47" s="99"/>
      <c r="X47" s="99"/>
      <c r="Y47" s="99"/>
      <c r="Z47" s="99"/>
      <c r="AA47" s="99"/>
    </row>
    <row r="48" spans="1:27" s="76" customFormat="1" ht="78.400000000000006" customHeight="1">
      <c r="A48" s="78"/>
      <c r="B48" s="79" t="s">
        <v>111</v>
      </c>
      <c r="C48" s="79"/>
      <c r="D48" s="74"/>
      <c r="E48" s="75"/>
      <c r="F48" s="75"/>
      <c r="G48" s="75"/>
      <c r="H48" s="75"/>
      <c r="I48" s="75"/>
      <c r="J48" s="75"/>
      <c r="K48" s="75"/>
      <c r="L48" s="75"/>
      <c r="M48" s="75"/>
      <c r="N48" s="75"/>
      <c r="O48" s="75"/>
      <c r="P48" s="75"/>
      <c r="Q48" s="75"/>
      <c r="R48" s="75"/>
      <c r="S48" s="75"/>
      <c r="T48" s="102"/>
      <c r="U48" s="102"/>
      <c r="V48" s="102"/>
      <c r="W48" s="102"/>
      <c r="X48" s="102"/>
      <c r="Y48" s="102"/>
      <c r="Z48" s="102"/>
      <c r="AA48" s="102"/>
    </row>
    <row r="49" spans="1:27" ht="40.5" customHeight="1">
      <c r="A49" s="72"/>
      <c r="B49" s="73" t="s">
        <v>380</v>
      </c>
      <c r="C49" s="73"/>
      <c r="D49" s="59"/>
      <c r="E49" s="60"/>
      <c r="F49" s="60"/>
      <c r="G49" s="60"/>
      <c r="H49" s="60"/>
      <c r="I49" s="60"/>
      <c r="J49" s="60"/>
      <c r="K49" s="60"/>
      <c r="L49" s="60"/>
      <c r="M49" s="60"/>
      <c r="N49" s="60"/>
      <c r="O49" s="60"/>
      <c r="P49" s="60"/>
      <c r="Q49" s="60"/>
      <c r="R49" s="60"/>
      <c r="S49" s="60"/>
      <c r="T49" s="98"/>
      <c r="U49" s="98"/>
      <c r="V49" s="98"/>
      <c r="W49" s="98"/>
      <c r="X49" s="98"/>
      <c r="Y49" s="98"/>
      <c r="Z49" s="98"/>
      <c r="AA49" s="98"/>
    </row>
    <row r="50" spans="1:27" s="76" customFormat="1" ht="43.9" customHeight="1">
      <c r="A50" s="78"/>
      <c r="B50" s="79" t="s">
        <v>112</v>
      </c>
      <c r="C50" s="79"/>
      <c r="D50" s="74"/>
      <c r="E50" s="75"/>
      <c r="F50" s="75"/>
      <c r="G50" s="75"/>
      <c r="H50" s="75"/>
      <c r="I50" s="75"/>
      <c r="J50" s="75"/>
      <c r="K50" s="75"/>
      <c r="L50" s="75"/>
      <c r="M50" s="75"/>
      <c r="N50" s="75"/>
      <c r="O50" s="75"/>
      <c r="P50" s="75"/>
      <c r="Q50" s="75"/>
      <c r="R50" s="75"/>
      <c r="S50" s="75"/>
      <c r="T50" s="102"/>
      <c r="U50" s="102"/>
      <c r="V50" s="102"/>
      <c r="W50" s="102"/>
      <c r="X50" s="102"/>
      <c r="Y50" s="102"/>
      <c r="Z50" s="102"/>
      <c r="AA50" s="102"/>
    </row>
    <row r="51" spans="1:27" ht="40.5" customHeight="1">
      <c r="A51" s="72"/>
      <c r="B51" s="73" t="s">
        <v>380</v>
      </c>
      <c r="C51" s="73"/>
      <c r="D51" s="59"/>
      <c r="E51" s="60"/>
      <c r="F51" s="60"/>
      <c r="G51" s="60"/>
      <c r="H51" s="60"/>
      <c r="I51" s="60"/>
      <c r="J51" s="60"/>
      <c r="K51" s="60"/>
      <c r="L51" s="60"/>
      <c r="M51" s="60"/>
      <c r="N51" s="60"/>
      <c r="O51" s="60"/>
      <c r="P51" s="60"/>
      <c r="Q51" s="60"/>
      <c r="R51" s="60"/>
      <c r="S51" s="60"/>
      <c r="T51" s="98"/>
      <c r="U51" s="98"/>
      <c r="V51" s="98"/>
      <c r="W51" s="98"/>
      <c r="X51" s="98"/>
      <c r="Y51" s="98"/>
      <c r="Z51" s="98"/>
      <c r="AA51" s="98"/>
    </row>
    <row r="52" spans="1:27" ht="67.5" customHeight="1">
      <c r="A52" s="53" t="s">
        <v>348</v>
      </c>
      <c r="B52" s="58" t="s">
        <v>383</v>
      </c>
      <c r="C52" s="58"/>
      <c r="D52" s="59"/>
      <c r="E52" s="60"/>
      <c r="F52" s="60"/>
      <c r="G52" s="60"/>
      <c r="H52" s="60"/>
      <c r="I52" s="60"/>
      <c r="J52" s="60"/>
      <c r="K52" s="60"/>
      <c r="L52" s="60"/>
      <c r="M52" s="60"/>
      <c r="N52" s="60"/>
      <c r="O52" s="60"/>
      <c r="P52" s="60"/>
      <c r="Q52" s="60"/>
      <c r="R52" s="60"/>
      <c r="S52" s="60"/>
      <c r="T52" s="98"/>
      <c r="U52" s="98"/>
      <c r="V52" s="98"/>
      <c r="W52" s="98"/>
      <c r="X52" s="98"/>
      <c r="Y52" s="98"/>
      <c r="Z52" s="98"/>
      <c r="AA52" s="98"/>
    </row>
    <row r="53" spans="1:27" s="76" customFormat="1" ht="97.5" customHeight="1">
      <c r="A53" s="62"/>
      <c r="B53" s="77" t="s">
        <v>398</v>
      </c>
      <c r="C53" s="77"/>
      <c r="D53" s="74"/>
      <c r="E53" s="75"/>
      <c r="F53" s="75"/>
      <c r="G53" s="75"/>
      <c r="H53" s="75"/>
      <c r="I53" s="75"/>
      <c r="J53" s="75"/>
      <c r="K53" s="75"/>
      <c r="L53" s="75"/>
      <c r="M53" s="75"/>
      <c r="N53" s="75"/>
      <c r="O53" s="75"/>
      <c r="P53" s="75"/>
      <c r="Q53" s="75"/>
      <c r="R53" s="75"/>
      <c r="S53" s="75"/>
      <c r="T53" s="102"/>
      <c r="U53" s="102"/>
      <c r="V53" s="102"/>
      <c r="W53" s="102"/>
      <c r="X53" s="102"/>
      <c r="Y53" s="102"/>
      <c r="Z53" s="102"/>
      <c r="AA53" s="102"/>
    </row>
    <row r="54" spans="1:27" s="66" customFormat="1" ht="40.5" customHeight="1">
      <c r="A54" s="62"/>
      <c r="B54" s="73" t="s">
        <v>380</v>
      </c>
      <c r="C54" s="73"/>
      <c r="D54" s="64"/>
      <c r="E54" s="65"/>
      <c r="F54" s="65"/>
      <c r="G54" s="65"/>
      <c r="H54" s="65"/>
      <c r="I54" s="65"/>
      <c r="J54" s="65"/>
      <c r="K54" s="65"/>
      <c r="L54" s="65"/>
      <c r="M54" s="65"/>
      <c r="N54" s="65"/>
      <c r="O54" s="65"/>
      <c r="P54" s="65"/>
      <c r="Q54" s="65"/>
      <c r="R54" s="65"/>
      <c r="S54" s="65"/>
      <c r="T54" s="99"/>
      <c r="U54" s="99"/>
      <c r="V54" s="99"/>
      <c r="W54" s="99"/>
      <c r="X54" s="99"/>
      <c r="Y54" s="99"/>
      <c r="Z54" s="99"/>
      <c r="AA54" s="99"/>
    </row>
    <row r="55" spans="1:27" s="76" customFormat="1" ht="49.9" customHeight="1">
      <c r="A55" s="62"/>
      <c r="B55" s="77" t="s">
        <v>399</v>
      </c>
      <c r="C55" s="77"/>
      <c r="D55" s="74"/>
      <c r="E55" s="75"/>
      <c r="F55" s="75"/>
      <c r="G55" s="75"/>
      <c r="H55" s="75"/>
      <c r="I55" s="75"/>
      <c r="J55" s="75"/>
      <c r="K55" s="75"/>
      <c r="L55" s="75"/>
      <c r="M55" s="75"/>
      <c r="N55" s="75"/>
      <c r="O55" s="75"/>
      <c r="P55" s="75"/>
      <c r="Q55" s="75"/>
      <c r="R55" s="75"/>
      <c r="S55" s="75"/>
      <c r="T55" s="102"/>
      <c r="U55" s="102"/>
      <c r="V55" s="102"/>
      <c r="W55" s="102"/>
      <c r="X55" s="102"/>
      <c r="Y55" s="102"/>
      <c r="Z55" s="102"/>
      <c r="AA55" s="102"/>
    </row>
    <row r="56" spans="1:27" s="66" customFormat="1" ht="40.5" customHeight="1">
      <c r="A56" s="62"/>
      <c r="B56" s="73" t="s">
        <v>380</v>
      </c>
      <c r="C56" s="73"/>
      <c r="D56" s="64"/>
      <c r="E56" s="65"/>
      <c r="F56" s="65"/>
      <c r="G56" s="65"/>
      <c r="H56" s="65"/>
      <c r="I56" s="65"/>
      <c r="J56" s="65"/>
      <c r="K56" s="65"/>
      <c r="L56" s="65"/>
      <c r="M56" s="65"/>
      <c r="N56" s="65"/>
      <c r="O56" s="65"/>
      <c r="P56" s="65"/>
      <c r="Q56" s="65"/>
      <c r="R56" s="65"/>
      <c r="S56" s="65"/>
      <c r="T56" s="99"/>
      <c r="U56" s="99"/>
      <c r="V56" s="99"/>
      <c r="W56" s="99"/>
      <c r="X56" s="99"/>
      <c r="Y56" s="99"/>
      <c r="Z56" s="99"/>
      <c r="AA56" s="99"/>
    </row>
    <row r="57" spans="1:27" s="57" customFormat="1" ht="45.75" customHeight="1">
      <c r="A57" s="53" t="s">
        <v>113</v>
      </c>
      <c r="B57" s="54" t="s">
        <v>432</v>
      </c>
      <c r="C57" s="54"/>
      <c r="D57" s="55"/>
      <c r="E57" s="56"/>
      <c r="F57" s="56"/>
      <c r="G57" s="56"/>
      <c r="H57" s="56"/>
      <c r="I57" s="56"/>
      <c r="J57" s="60"/>
      <c r="K57" s="60"/>
      <c r="L57" s="60"/>
      <c r="M57" s="60"/>
      <c r="N57" s="60"/>
      <c r="O57" s="60"/>
      <c r="P57" s="60"/>
      <c r="Q57" s="60"/>
      <c r="R57" s="60"/>
      <c r="S57" s="56"/>
      <c r="T57" s="56"/>
      <c r="U57" s="101"/>
      <c r="V57" s="101"/>
      <c r="W57" s="101"/>
      <c r="X57" s="101"/>
      <c r="Y57" s="101"/>
      <c r="Z57" s="101"/>
      <c r="AA57" s="101"/>
    </row>
    <row r="58" spans="1:27" ht="44.65" customHeight="1">
      <c r="A58" s="80"/>
      <c r="B58" s="73" t="s">
        <v>114</v>
      </c>
      <c r="C58" s="73"/>
      <c r="D58" s="59"/>
      <c r="E58" s="60"/>
      <c r="F58" s="60"/>
      <c r="G58" s="60"/>
      <c r="H58" s="60"/>
      <c r="I58" s="60"/>
      <c r="J58" s="60"/>
      <c r="K58" s="60"/>
      <c r="L58" s="60"/>
      <c r="M58" s="60"/>
      <c r="N58" s="60"/>
      <c r="O58" s="60"/>
      <c r="P58" s="60"/>
      <c r="Q58" s="60"/>
      <c r="R58" s="60"/>
      <c r="S58" s="60"/>
      <c r="T58" s="60"/>
      <c r="U58" s="98"/>
      <c r="V58" s="98"/>
      <c r="W58" s="98"/>
      <c r="X58" s="98"/>
      <c r="Y58" s="98"/>
      <c r="Z58" s="98"/>
      <c r="AA58" s="98"/>
    </row>
    <row r="59" spans="1:27" s="51" customFormat="1" ht="75">
      <c r="A59" s="53" t="s">
        <v>310</v>
      </c>
      <c r="B59" s="58" t="s">
        <v>442</v>
      </c>
      <c r="C59" s="73"/>
      <c r="D59" s="50"/>
      <c r="E59" s="50"/>
      <c r="F59" s="50"/>
      <c r="G59" s="50"/>
      <c r="H59" s="50"/>
      <c r="I59" s="50"/>
      <c r="J59" s="50"/>
      <c r="K59" s="50"/>
      <c r="L59" s="50"/>
      <c r="M59" s="50"/>
      <c r="N59" s="50"/>
      <c r="O59" s="50"/>
      <c r="P59" s="50"/>
      <c r="Q59" s="50"/>
      <c r="R59" s="50"/>
      <c r="S59" s="50"/>
      <c r="T59" s="50"/>
      <c r="U59" s="50"/>
      <c r="V59" s="50"/>
      <c r="W59" s="50"/>
      <c r="X59" s="50"/>
      <c r="Y59" s="50"/>
      <c r="Z59" s="50"/>
      <c r="AA59" s="142"/>
    </row>
    <row r="60" spans="1:27" s="51" customFormat="1" ht="45" customHeight="1">
      <c r="A60" s="62" t="s">
        <v>99</v>
      </c>
      <c r="B60" s="58" t="s">
        <v>443</v>
      </c>
      <c r="C60" s="73"/>
      <c r="D60" s="50"/>
      <c r="E60" s="50"/>
      <c r="F60" s="50"/>
      <c r="G60" s="50"/>
      <c r="H60" s="50"/>
      <c r="I60" s="50"/>
      <c r="J60" s="50"/>
      <c r="K60" s="50"/>
      <c r="L60" s="50"/>
      <c r="M60" s="50"/>
      <c r="N60" s="50"/>
      <c r="O60" s="50"/>
      <c r="P60" s="50"/>
      <c r="Q60" s="50"/>
      <c r="R60" s="50"/>
      <c r="S60" s="50"/>
      <c r="T60" s="50"/>
      <c r="U60" s="50"/>
      <c r="V60" s="50"/>
      <c r="W60" s="50"/>
      <c r="X60" s="50"/>
      <c r="Y60" s="50"/>
      <c r="Z60" s="50"/>
      <c r="AA60" s="142"/>
    </row>
    <row r="61" spans="1:27" s="51" customFormat="1" ht="10.15" customHeight="1">
      <c r="A61" s="50"/>
      <c r="B61" s="150"/>
      <c r="C61" s="150"/>
      <c r="D61" s="50"/>
      <c r="E61" s="50"/>
      <c r="F61" s="50"/>
      <c r="G61" s="50"/>
      <c r="H61" s="50"/>
      <c r="I61" s="50"/>
      <c r="J61" s="50"/>
      <c r="K61" s="50"/>
      <c r="L61" s="50"/>
      <c r="M61" s="50"/>
      <c r="N61" s="50"/>
      <c r="O61" s="50"/>
      <c r="P61" s="50"/>
      <c r="Q61" s="50"/>
      <c r="R61" s="50"/>
      <c r="S61" s="50"/>
      <c r="T61" s="50"/>
      <c r="U61" s="50"/>
      <c r="V61" s="50"/>
      <c r="W61" s="50"/>
      <c r="X61" s="50"/>
      <c r="Y61" s="50"/>
      <c r="Z61" s="50"/>
      <c r="AA61" s="50"/>
    </row>
    <row r="62" spans="1:27" ht="20.25">
      <c r="A62" s="61"/>
      <c r="B62" s="988" t="s">
        <v>135</v>
      </c>
      <c r="C62" s="988"/>
      <c r="D62" s="988"/>
      <c r="E62" s="988"/>
      <c r="F62" s="988"/>
      <c r="G62" s="988"/>
      <c r="H62" s="988"/>
      <c r="I62" s="988"/>
      <c r="J62" s="988"/>
      <c r="K62" s="988"/>
      <c r="L62" s="988"/>
      <c r="M62" s="988"/>
      <c r="N62" s="988"/>
      <c r="O62" s="988"/>
      <c r="P62" s="988"/>
      <c r="Q62" s="988"/>
      <c r="R62" s="988"/>
      <c r="S62" s="988"/>
      <c r="T62" s="988"/>
      <c r="U62" s="988"/>
      <c r="V62" s="988"/>
      <c r="W62" s="988"/>
      <c r="X62" s="988"/>
      <c r="Y62" s="988"/>
      <c r="Z62" s="988"/>
      <c r="AA62" s="61"/>
    </row>
    <row r="63" spans="1:27" ht="20.25">
      <c r="A63" s="61"/>
      <c r="B63" s="257" t="s">
        <v>423</v>
      </c>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61"/>
    </row>
    <row r="64" spans="1:27" ht="48" customHeight="1">
      <c r="A64" s="61"/>
      <c r="B64" s="984" t="s">
        <v>366</v>
      </c>
      <c r="C64" s="984"/>
      <c r="D64" s="984"/>
      <c r="E64" s="984"/>
      <c r="F64" s="984"/>
      <c r="G64" s="984"/>
      <c r="H64" s="984"/>
      <c r="I64" s="984"/>
      <c r="J64" s="984"/>
      <c r="K64" s="984"/>
      <c r="L64" s="984"/>
      <c r="M64" s="984"/>
      <c r="N64" s="984"/>
      <c r="O64" s="984"/>
      <c r="P64" s="984"/>
      <c r="Q64" s="984"/>
      <c r="R64" s="984"/>
      <c r="S64" s="984"/>
      <c r="T64" s="984"/>
      <c r="U64" s="984"/>
      <c r="V64" s="984"/>
      <c r="W64" s="984"/>
      <c r="X64" s="984"/>
      <c r="Y64" s="984"/>
      <c r="Z64" s="984"/>
      <c r="AA64" s="61"/>
    </row>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row r="319" s="61" customFormat="1"/>
    <row r="320" s="61" customFormat="1"/>
    <row r="321" s="61" customFormat="1"/>
    <row r="322" s="61" customFormat="1"/>
    <row r="323" s="61" customFormat="1"/>
    <row r="324" s="61" customFormat="1"/>
    <row r="325" s="61" customFormat="1"/>
    <row r="326" s="61" customFormat="1"/>
    <row r="327" s="61" customFormat="1"/>
    <row r="328" s="61" customFormat="1"/>
    <row r="329" s="61" customFormat="1"/>
    <row r="330" s="61" customFormat="1"/>
    <row r="331" s="61" customFormat="1"/>
    <row r="332" s="61" customFormat="1"/>
    <row r="333" s="61" customFormat="1"/>
    <row r="334" s="61" customFormat="1"/>
    <row r="335" s="61" customFormat="1"/>
    <row r="336" s="61" customFormat="1"/>
    <row r="337" s="61" customFormat="1"/>
    <row r="338" s="61" customFormat="1"/>
    <row r="339" s="61" customFormat="1"/>
    <row r="340" s="61" customFormat="1"/>
    <row r="341" s="61" customFormat="1"/>
    <row r="342" s="61" customFormat="1"/>
    <row r="343" s="61" customFormat="1"/>
    <row r="344" s="61" customFormat="1"/>
    <row r="345" s="61" customFormat="1"/>
    <row r="346" s="61" customFormat="1"/>
    <row r="347" s="61" customFormat="1"/>
    <row r="348" s="61" customFormat="1"/>
    <row r="349" s="61" customFormat="1"/>
  </sheetData>
  <mergeCells count="52">
    <mergeCell ref="A1:T1"/>
    <mergeCell ref="A2:T2"/>
    <mergeCell ref="A3:AA3"/>
    <mergeCell ref="A4:AA4"/>
    <mergeCell ref="A5:AA5"/>
    <mergeCell ref="AA6:AA13"/>
    <mergeCell ref="K10:K13"/>
    <mergeCell ref="V9:V13"/>
    <mergeCell ref="B6:B13"/>
    <mergeCell ref="C6:C13"/>
    <mergeCell ref="O8:O13"/>
    <mergeCell ref="P9:Q9"/>
    <mergeCell ref="I9:J9"/>
    <mergeCell ref="Y9:Z9"/>
    <mergeCell ref="O6:T6"/>
    <mergeCell ref="F7:F13"/>
    <mergeCell ref="U6:Z6"/>
    <mergeCell ref="D6:N6"/>
    <mergeCell ref="M12:M13"/>
    <mergeCell ref="N12:N13"/>
    <mergeCell ref="L10:N10"/>
    <mergeCell ref="Z10:Z13"/>
    <mergeCell ref="S11:S13"/>
    <mergeCell ref="V8:W8"/>
    <mergeCell ref="A6:A13"/>
    <mergeCell ref="V7:Z7"/>
    <mergeCell ref="D7:D13"/>
    <mergeCell ref="H7:N7"/>
    <mergeCell ref="O7:T7"/>
    <mergeCell ref="Y10:Y13"/>
    <mergeCell ref="P10:P13"/>
    <mergeCell ref="Q10:Q13"/>
    <mergeCell ref="I10:I13"/>
    <mergeCell ref="J10:J13"/>
    <mergeCell ref="W9:W13"/>
    <mergeCell ref="T11:T13"/>
    <mergeCell ref="B64:Z64"/>
    <mergeCell ref="R10:R13"/>
    <mergeCell ref="S10:T10"/>
    <mergeCell ref="B62:Z62"/>
    <mergeCell ref="U7:U13"/>
    <mergeCell ref="G7:G13"/>
    <mergeCell ref="E7:E13"/>
    <mergeCell ref="L11:L13"/>
    <mergeCell ref="P8:T8"/>
    <mergeCell ref="M11:N11"/>
    <mergeCell ref="R9:T9"/>
    <mergeCell ref="X8:Z8"/>
    <mergeCell ref="H8:H13"/>
    <mergeCell ref="X9:X13"/>
    <mergeCell ref="K9:N9"/>
    <mergeCell ref="I8:N8"/>
  </mergeCells>
  <printOptions horizontalCentered="1"/>
  <pageMargins left="0.23622047244094491" right="0.23622047244094491" top="0.74803149606299213" bottom="0.74803149606299213" header="0.31496062992125984" footer="0.31496062992125984"/>
  <pageSetup paperSize="9" scale="60" fitToWidth="0" fitToHeight="0" orientation="landscape" r:id="rId1"/>
  <headerFooter>
    <oddFooter>&amp;R&amp;14&amp;P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3"/>
  <sheetViews>
    <sheetView zoomScale="80" zoomScaleNormal="80" zoomScaleSheetLayoutView="50" zoomScalePageLayoutView="50" workbookViewId="0">
      <selection activeCell="AJ14" sqref="AJ1:AK65536"/>
    </sheetView>
  </sheetViews>
  <sheetFormatPr defaultColWidth="9.375" defaultRowHeight="18.75"/>
  <cols>
    <col min="1" max="1" width="5.125" style="81" customWidth="1"/>
    <col min="2" max="2" width="28.75" style="82" customWidth="1"/>
    <col min="3" max="3" width="9.125" style="82" customWidth="1"/>
    <col min="4" max="7" width="8.625" style="83" customWidth="1"/>
    <col min="8" max="8" width="8.625" style="84" customWidth="1"/>
    <col min="9" max="9" width="7.75" style="84" customWidth="1"/>
    <col min="10" max="11" width="8.375" style="84" customWidth="1"/>
    <col min="12" max="12" width="7.625" style="84" customWidth="1"/>
    <col min="13" max="14" width="9.75" style="84" customWidth="1"/>
    <col min="15" max="18" width="8.75" style="84" customWidth="1"/>
    <col min="19" max="19" width="8" style="84" customWidth="1"/>
    <col min="20" max="20" width="9.75" style="84" customWidth="1"/>
    <col min="21" max="24" width="8.75" style="84" customWidth="1"/>
    <col min="25" max="25" width="8" style="84" customWidth="1"/>
    <col min="26" max="27" width="9.375" style="84" customWidth="1"/>
    <col min="28" max="28" width="6.75" style="84" customWidth="1"/>
    <col min="29" max="30" width="8.25" style="84" customWidth="1"/>
    <col min="31" max="31" width="9.25" style="84" customWidth="1"/>
    <col min="32" max="32" width="8.75" style="84" customWidth="1"/>
    <col min="33" max="33" width="9.375" style="84" customWidth="1"/>
    <col min="34" max="34" width="6.75" style="84" customWidth="1"/>
    <col min="35" max="36" width="8.25" style="84" customWidth="1"/>
    <col min="37" max="37" width="9.625" style="84" customWidth="1"/>
    <col min="38" max="38" width="8.75" style="84" customWidth="1"/>
    <col min="39" max="39" width="9" style="84" customWidth="1"/>
    <col min="40" max="242" width="9.125" style="61" customWidth="1"/>
    <col min="243" max="243" width="5.125" style="61" customWidth="1"/>
    <col min="244" max="244" width="24" style="61" customWidth="1"/>
    <col min="245" max="245" width="7.75" style="61" customWidth="1"/>
    <col min="246" max="246" width="8.75" style="61" customWidth="1"/>
    <col min="247" max="247" width="8.375" style="61" customWidth="1"/>
    <col min="248" max="248" width="9.375" style="61" customWidth="1"/>
    <col min="249" max="249" width="10.125" style="61" customWidth="1"/>
    <col min="250" max="250" width="7.75" style="61" customWidth="1"/>
    <col min="251" max="252" width="9.375" style="61" customWidth="1"/>
    <col min="253" max="254" width="9.75" style="61" customWidth="1"/>
    <col min="255" max="255" width="8.75" style="61" customWidth="1"/>
    <col min="256" max="16384" width="9.375" style="61"/>
  </cols>
  <sheetData>
    <row r="1" spans="1:39" s="147" customFormat="1" ht="36" customHeight="1">
      <c r="A1" s="839" t="s">
        <v>439</v>
      </c>
      <c r="B1" s="839"/>
      <c r="C1" s="839"/>
      <c r="D1" s="839"/>
      <c r="E1" s="839"/>
      <c r="F1" s="839"/>
      <c r="G1" s="839"/>
      <c r="H1" s="839"/>
      <c r="I1" s="839"/>
      <c r="J1" s="839"/>
      <c r="K1" s="839"/>
      <c r="L1" s="839"/>
      <c r="M1" s="839"/>
      <c r="N1" s="839"/>
      <c r="O1" s="87"/>
      <c r="P1" s="87"/>
      <c r="Q1" s="87"/>
      <c r="R1" s="87"/>
      <c r="S1" s="87"/>
      <c r="T1" s="87"/>
      <c r="U1" s="87"/>
      <c r="V1" s="87"/>
      <c r="W1" s="87"/>
      <c r="X1" s="87"/>
      <c r="Y1" s="87"/>
      <c r="Z1" s="87"/>
      <c r="AA1" s="145" t="s">
        <v>0</v>
      </c>
      <c r="AB1" s="145"/>
      <c r="AC1" s="145"/>
      <c r="AD1" s="145"/>
      <c r="AE1" s="145"/>
      <c r="AF1" s="145"/>
      <c r="AG1" s="145"/>
      <c r="AH1" s="145"/>
      <c r="AI1" s="145"/>
      <c r="AJ1" s="145"/>
      <c r="AK1" s="145"/>
      <c r="AL1" s="145"/>
      <c r="AM1" s="145"/>
    </row>
    <row r="2" spans="1:39" s="147" customFormat="1" ht="44.25" customHeight="1">
      <c r="A2" s="930" t="s">
        <v>447</v>
      </c>
      <c r="B2" s="930"/>
      <c r="C2" s="930"/>
      <c r="D2" s="930"/>
      <c r="E2" s="930"/>
      <c r="F2" s="930"/>
      <c r="G2" s="930"/>
      <c r="H2" s="930"/>
      <c r="I2" s="930"/>
      <c r="J2" s="930"/>
      <c r="K2" s="930"/>
      <c r="L2" s="930"/>
      <c r="M2" s="930"/>
      <c r="N2" s="930"/>
      <c r="O2" s="87"/>
      <c r="P2" s="87"/>
      <c r="Q2" s="87"/>
      <c r="R2" s="87"/>
      <c r="S2" s="87"/>
      <c r="T2" s="87"/>
      <c r="U2" s="87"/>
      <c r="V2" s="87"/>
      <c r="W2" s="87"/>
      <c r="X2" s="87"/>
      <c r="Y2" s="87"/>
      <c r="Z2" s="87"/>
      <c r="AA2" s="146" t="s">
        <v>2</v>
      </c>
      <c r="AB2" s="146"/>
      <c r="AC2" s="146"/>
      <c r="AD2" s="146"/>
      <c r="AE2" s="146"/>
      <c r="AF2" s="146"/>
      <c r="AG2" s="146"/>
      <c r="AH2" s="146"/>
      <c r="AI2" s="146"/>
      <c r="AJ2" s="146"/>
      <c r="AK2" s="146"/>
      <c r="AL2" s="146"/>
      <c r="AM2" s="146"/>
    </row>
    <row r="3" spans="1:39" s="147" customFormat="1" ht="36" customHeight="1">
      <c r="A3" s="926" t="s">
        <v>191</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6"/>
      <c r="AM3" s="926"/>
    </row>
    <row r="4" spans="1:39" s="148" customFormat="1" ht="51.75" customHeight="1">
      <c r="A4" s="839" t="s">
        <v>427</v>
      </c>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row>
    <row r="5" spans="1:39" s="149" customFormat="1" ht="39" customHeight="1">
      <c r="A5" s="927" t="s">
        <v>4</v>
      </c>
      <c r="B5" s="927"/>
      <c r="C5" s="927"/>
      <c r="D5" s="927"/>
      <c r="E5" s="927"/>
      <c r="F5" s="927"/>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row>
    <row r="6" spans="1:39" s="49" customFormat="1" ht="35.25" customHeight="1">
      <c r="A6" s="919" t="s">
        <v>117</v>
      </c>
      <c r="B6" s="919" t="s">
        <v>86</v>
      </c>
      <c r="C6" s="919" t="s">
        <v>341</v>
      </c>
      <c r="D6" s="919" t="s">
        <v>206</v>
      </c>
      <c r="E6" s="919" t="s">
        <v>207</v>
      </c>
      <c r="F6" s="919" t="s">
        <v>441</v>
      </c>
      <c r="G6" s="957" t="s">
        <v>118</v>
      </c>
      <c r="H6" s="958"/>
      <c r="I6" s="958"/>
      <c r="J6" s="958"/>
      <c r="K6" s="958"/>
      <c r="L6" s="958"/>
      <c r="M6" s="958"/>
      <c r="N6" s="956"/>
      <c r="O6" s="957" t="s">
        <v>433</v>
      </c>
      <c r="P6" s="958"/>
      <c r="Q6" s="958"/>
      <c r="R6" s="958"/>
      <c r="S6" s="958"/>
      <c r="T6" s="956"/>
      <c r="U6" s="957" t="s">
        <v>445</v>
      </c>
      <c r="V6" s="958"/>
      <c r="W6" s="958"/>
      <c r="X6" s="958"/>
      <c r="Y6" s="958"/>
      <c r="Z6" s="956"/>
      <c r="AA6" s="918" t="s">
        <v>420</v>
      </c>
      <c r="AB6" s="918"/>
      <c r="AC6" s="918"/>
      <c r="AD6" s="918"/>
      <c r="AE6" s="918"/>
      <c r="AF6" s="918"/>
      <c r="AG6" s="918" t="s">
        <v>421</v>
      </c>
      <c r="AH6" s="918"/>
      <c r="AI6" s="918"/>
      <c r="AJ6" s="918"/>
      <c r="AK6" s="918"/>
      <c r="AL6" s="918"/>
      <c r="AM6" s="918" t="s">
        <v>9</v>
      </c>
    </row>
    <row r="7" spans="1:39" s="49" customFormat="1" ht="30" customHeight="1">
      <c r="A7" s="920"/>
      <c r="B7" s="920"/>
      <c r="C7" s="920"/>
      <c r="D7" s="920"/>
      <c r="E7" s="920"/>
      <c r="F7" s="920"/>
      <c r="G7" s="916" t="s">
        <v>193</v>
      </c>
      <c r="H7" s="916" t="s">
        <v>92</v>
      </c>
      <c r="I7" s="916"/>
      <c r="J7" s="916"/>
      <c r="K7" s="916"/>
      <c r="L7" s="916"/>
      <c r="M7" s="916"/>
      <c r="N7" s="916"/>
      <c r="O7" s="985" t="s">
        <v>212</v>
      </c>
      <c r="P7" s="957" t="s">
        <v>94</v>
      </c>
      <c r="Q7" s="958"/>
      <c r="R7" s="958"/>
      <c r="S7" s="958"/>
      <c r="T7" s="956"/>
      <c r="U7" s="985" t="s">
        <v>212</v>
      </c>
      <c r="V7" s="957" t="s">
        <v>94</v>
      </c>
      <c r="W7" s="958"/>
      <c r="X7" s="958"/>
      <c r="Y7" s="958"/>
      <c r="Z7" s="956"/>
      <c r="AA7" s="916" t="s">
        <v>93</v>
      </c>
      <c r="AB7" s="918" t="s">
        <v>21</v>
      </c>
      <c r="AC7" s="918"/>
      <c r="AD7" s="918"/>
      <c r="AE7" s="918"/>
      <c r="AF7" s="918"/>
      <c r="AG7" s="916" t="s">
        <v>339</v>
      </c>
      <c r="AH7" s="918" t="s">
        <v>21</v>
      </c>
      <c r="AI7" s="918"/>
      <c r="AJ7" s="918"/>
      <c r="AK7" s="918"/>
      <c r="AL7" s="918"/>
      <c r="AM7" s="918"/>
    </row>
    <row r="8" spans="1:39" s="49" customFormat="1" ht="42" customHeight="1">
      <c r="A8" s="920"/>
      <c r="B8" s="920"/>
      <c r="C8" s="920"/>
      <c r="D8" s="920"/>
      <c r="E8" s="920"/>
      <c r="F8" s="920"/>
      <c r="G8" s="916"/>
      <c r="H8" s="916" t="s">
        <v>195</v>
      </c>
      <c r="I8" s="916" t="s">
        <v>21</v>
      </c>
      <c r="J8" s="916"/>
      <c r="K8" s="916"/>
      <c r="L8" s="916"/>
      <c r="M8" s="916"/>
      <c r="N8" s="916"/>
      <c r="O8" s="986"/>
      <c r="P8" s="918" t="s">
        <v>335</v>
      </c>
      <c r="Q8" s="918"/>
      <c r="R8" s="916" t="s">
        <v>363</v>
      </c>
      <c r="S8" s="916"/>
      <c r="T8" s="916"/>
      <c r="U8" s="986"/>
      <c r="V8" s="918" t="s">
        <v>335</v>
      </c>
      <c r="W8" s="918"/>
      <c r="X8" s="916" t="s">
        <v>363</v>
      </c>
      <c r="Y8" s="916"/>
      <c r="Z8" s="916"/>
      <c r="AA8" s="916"/>
      <c r="AB8" s="916" t="s">
        <v>335</v>
      </c>
      <c r="AC8" s="916"/>
      <c r="AD8" s="916" t="s">
        <v>336</v>
      </c>
      <c r="AE8" s="916"/>
      <c r="AF8" s="916"/>
      <c r="AG8" s="916"/>
      <c r="AH8" s="916" t="s">
        <v>335</v>
      </c>
      <c r="AI8" s="916"/>
      <c r="AJ8" s="916" t="s">
        <v>337</v>
      </c>
      <c r="AK8" s="916"/>
      <c r="AL8" s="916"/>
      <c r="AM8" s="918"/>
    </row>
    <row r="9" spans="1:39" s="49" customFormat="1" ht="38.450000000000003" customHeight="1">
      <c r="A9" s="920"/>
      <c r="B9" s="920"/>
      <c r="C9" s="920"/>
      <c r="D9" s="920"/>
      <c r="E9" s="920"/>
      <c r="F9" s="920"/>
      <c r="G9" s="916"/>
      <c r="H9" s="916"/>
      <c r="I9" s="918" t="s">
        <v>335</v>
      </c>
      <c r="J9" s="918"/>
      <c r="K9" s="916" t="s">
        <v>363</v>
      </c>
      <c r="L9" s="916"/>
      <c r="M9" s="916"/>
      <c r="N9" s="916"/>
      <c r="O9" s="986"/>
      <c r="P9" s="916" t="s">
        <v>217</v>
      </c>
      <c r="Q9" s="916" t="s">
        <v>328</v>
      </c>
      <c r="R9" s="916" t="s">
        <v>199</v>
      </c>
      <c r="S9" s="959" t="s">
        <v>200</v>
      </c>
      <c r="T9" s="990"/>
      <c r="U9" s="986"/>
      <c r="V9" s="916" t="s">
        <v>217</v>
      </c>
      <c r="W9" s="916" t="s">
        <v>328</v>
      </c>
      <c r="X9" s="916" t="s">
        <v>199</v>
      </c>
      <c r="Y9" s="959" t="s">
        <v>200</v>
      </c>
      <c r="Z9" s="990"/>
      <c r="AA9" s="916"/>
      <c r="AB9" s="916" t="s">
        <v>338</v>
      </c>
      <c r="AC9" s="916" t="s">
        <v>328</v>
      </c>
      <c r="AD9" s="918" t="s">
        <v>12</v>
      </c>
      <c r="AE9" s="918" t="s">
        <v>94</v>
      </c>
      <c r="AF9" s="918"/>
      <c r="AG9" s="916"/>
      <c r="AH9" s="916" t="s">
        <v>12</v>
      </c>
      <c r="AI9" s="916" t="s">
        <v>328</v>
      </c>
      <c r="AJ9" s="918" t="s">
        <v>12</v>
      </c>
      <c r="AK9" s="918" t="s">
        <v>94</v>
      </c>
      <c r="AL9" s="918"/>
      <c r="AM9" s="918"/>
    </row>
    <row r="10" spans="1:39" s="49" customFormat="1" ht="30.75" customHeight="1">
      <c r="A10" s="920"/>
      <c r="B10" s="920"/>
      <c r="C10" s="920"/>
      <c r="D10" s="920"/>
      <c r="E10" s="920"/>
      <c r="F10" s="920"/>
      <c r="G10" s="916"/>
      <c r="H10" s="916"/>
      <c r="I10" s="916" t="s">
        <v>196</v>
      </c>
      <c r="J10" s="916" t="s">
        <v>328</v>
      </c>
      <c r="K10" s="916" t="s">
        <v>199</v>
      </c>
      <c r="L10" s="916" t="s">
        <v>200</v>
      </c>
      <c r="M10" s="916"/>
      <c r="N10" s="916"/>
      <c r="O10" s="986"/>
      <c r="P10" s="916"/>
      <c r="Q10" s="916"/>
      <c r="R10" s="916"/>
      <c r="S10" s="960"/>
      <c r="T10" s="1034"/>
      <c r="U10" s="986"/>
      <c r="V10" s="916"/>
      <c r="W10" s="916"/>
      <c r="X10" s="916"/>
      <c r="Y10" s="960"/>
      <c r="Z10" s="1034"/>
      <c r="AA10" s="916"/>
      <c r="AB10" s="916"/>
      <c r="AC10" s="916"/>
      <c r="AD10" s="918"/>
      <c r="AE10" s="916" t="s">
        <v>197</v>
      </c>
      <c r="AF10" s="916" t="s">
        <v>198</v>
      </c>
      <c r="AG10" s="916"/>
      <c r="AH10" s="916"/>
      <c r="AI10" s="916"/>
      <c r="AJ10" s="918"/>
      <c r="AK10" s="916" t="s">
        <v>197</v>
      </c>
      <c r="AL10" s="916" t="s">
        <v>198</v>
      </c>
      <c r="AM10" s="918"/>
    </row>
    <row r="11" spans="1:39" s="49" customFormat="1" ht="32.25" customHeight="1">
      <c r="A11" s="920"/>
      <c r="B11" s="920"/>
      <c r="C11" s="920"/>
      <c r="D11" s="920"/>
      <c r="E11" s="920"/>
      <c r="F11" s="920"/>
      <c r="G11" s="916"/>
      <c r="H11" s="916"/>
      <c r="I11" s="916"/>
      <c r="J11" s="916"/>
      <c r="K11" s="916"/>
      <c r="L11" s="916" t="s">
        <v>12</v>
      </c>
      <c r="M11" s="916" t="s">
        <v>13</v>
      </c>
      <c r="N11" s="916"/>
      <c r="O11" s="986"/>
      <c r="P11" s="916"/>
      <c r="Q11" s="916"/>
      <c r="R11" s="916"/>
      <c r="S11" s="985" t="s">
        <v>12</v>
      </c>
      <c r="T11" s="985" t="s">
        <v>446</v>
      </c>
      <c r="U11" s="986"/>
      <c r="V11" s="916"/>
      <c r="W11" s="916"/>
      <c r="X11" s="916"/>
      <c r="Y11" s="985" t="s">
        <v>12</v>
      </c>
      <c r="Z11" s="985" t="s">
        <v>446</v>
      </c>
      <c r="AA11" s="916"/>
      <c r="AB11" s="916"/>
      <c r="AC11" s="916"/>
      <c r="AD11" s="918"/>
      <c r="AE11" s="916"/>
      <c r="AF11" s="916"/>
      <c r="AG11" s="916"/>
      <c r="AH11" s="916"/>
      <c r="AI11" s="916"/>
      <c r="AJ11" s="918"/>
      <c r="AK11" s="916"/>
      <c r="AL11" s="916"/>
      <c r="AM11" s="918"/>
    </row>
    <row r="12" spans="1:39" s="49" customFormat="1" ht="37.5" customHeight="1">
      <c r="A12" s="920"/>
      <c r="B12" s="920"/>
      <c r="C12" s="920"/>
      <c r="D12" s="920"/>
      <c r="E12" s="920"/>
      <c r="F12" s="920"/>
      <c r="G12" s="916"/>
      <c r="H12" s="916"/>
      <c r="I12" s="916"/>
      <c r="J12" s="916"/>
      <c r="K12" s="916"/>
      <c r="L12" s="916"/>
      <c r="M12" s="916" t="s">
        <v>197</v>
      </c>
      <c r="N12" s="916" t="s">
        <v>198</v>
      </c>
      <c r="O12" s="986"/>
      <c r="P12" s="916"/>
      <c r="Q12" s="916"/>
      <c r="R12" s="916"/>
      <c r="S12" s="986"/>
      <c r="T12" s="986"/>
      <c r="U12" s="986"/>
      <c r="V12" s="916"/>
      <c r="W12" s="916"/>
      <c r="X12" s="916"/>
      <c r="Y12" s="986"/>
      <c r="Z12" s="986"/>
      <c r="AA12" s="916"/>
      <c r="AB12" s="916"/>
      <c r="AC12" s="916"/>
      <c r="AD12" s="918"/>
      <c r="AE12" s="916"/>
      <c r="AF12" s="916"/>
      <c r="AG12" s="916"/>
      <c r="AH12" s="916"/>
      <c r="AI12" s="916"/>
      <c r="AJ12" s="918"/>
      <c r="AK12" s="916"/>
      <c r="AL12" s="916"/>
      <c r="AM12" s="918"/>
    </row>
    <row r="13" spans="1:39" s="49" customFormat="1" ht="46.5" customHeight="1">
      <c r="A13" s="921"/>
      <c r="B13" s="921"/>
      <c r="C13" s="921"/>
      <c r="D13" s="921"/>
      <c r="E13" s="921"/>
      <c r="F13" s="921"/>
      <c r="G13" s="916"/>
      <c r="H13" s="916"/>
      <c r="I13" s="916"/>
      <c r="J13" s="916"/>
      <c r="K13" s="916"/>
      <c r="L13" s="916"/>
      <c r="M13" s="916"/>
      <c r="N13" s="916"/>
      <c r="O13" s="987"/>
      <c r="P13" s="916"/>
      <c r="Q13" s="916"/>
      <c r="R13" s="916"/>
      <c r="S13" s="987"/>
      <c r="T13" s="987"/>
      <c r="U13" s="987"/>
      <c r="V13" s="916"/>
      <c r="W13" s="916"/>
      <c r="X13" s="916"/>
      <c r="Y13" s="987"/>
      <c r="Z13" s="987"/>
      <c r="AA13" s="916"/>
      <c r="AB13" s="916"/>
      <c r="AC13" s="916"/>
      <c r="AD13" s="918"/>
      <c r="AE13" s="916"/>
      <c r="AF13" s="916"/>
      <c r="AG13" s="916"/>
      <c r="AH13" s="916"/>
      <c r="AI13" s="916"/>
      <c r="AJ13" s="918"/>
      <c r="AK13" s="916"/>
      <c r="AL13" s="916"/>
      <c r="AM13" s="918"/>
    </row>
    <row r="14" spans="1:39" s="51" customFormat="1" ht="27.75" customHeight="1">
      <c r="A14" s="50">
        <v>1</v>
      </c>
      <c r="B14" s="50">
        <f>A14+1</f>
        <v>2</v>
      </c>
      <c r="C14" s="50">
        <v>3</v>
      </c>
      <c r="D14" s="50">
        <v>4</v>
      </c>
      <c r="E14" s="50">
        <v>5</v>
      </c>
      <c r="F14" s="50">
        <v>6</v>
      </c>
      <c r="G14" s="50">
        <v>7</v>
      </c>
      <c r="H14" s="50">
        <v>8</v>
      </c>
      <c r="I14" s="50">
        <v>9</v>
      </c>
      <c r="J14" s="50">
        <v>10</v>
      </c>
      <c r="K14" s="50">
        <v>11</v>
      </c>
      <c r="L14" s="50">
        <v>12</v>
      </c>
      <c r="M14" s="50">
        <v>13</v>
      </c>
      <c r="N14" s="50">
        <v>14</v>
      </c>
      <c r="O14" s="50">
        <v>15</v>
      </c>
      <c r="P14" s="50">
        <v>16</v>
      </c>
      <c r="Q14" s="50">
        <v>17</v>
      </c>
      <c r="R14" s="50">
        <v>18</v>
      </c>
      <c r="S14" s="50">
        <v>19</v>
      </c>
      <c r="T14" s="50">
        <v>20</v>
      </c>
      <c r="U14" s="50">
        <v>21</v>
      </c>
      <c r="V14" s="50">
        <v>22</v>
      </c>
      <c r="W14" s="50">
        <v>23</v>
      </c>
      <c r="X14" s="50">
        <v>24</v>
      </c>
      <c r="Y14" s="50">
        <v>25</v>
      </c>
      <c r="Z14" s="50">
        <v>26</v>
      </c>
      <c r="AA14" s="50">
        <v>27</v>
      </c>
      <c r="AB14" s="50">
        <v>28</v>
      </c>
      <c r="AC14" s="50">
        <v>29</v>
      </c>
      <c r="AD14" s="50">
        <v>30</v>
      </c>
      <c r="AE14" s="50">
        <v>31</v>
      </c>
      <c r="AF14" s="50">
        <v>32</v>
      </c>
      <c r="AG14" s="50">
        <v>33</v>
      </c>
      <c r="AH14" s="50">
        <v>34</v>
      </c>
      <c r="AI14" s="50">
        <v>35</v>
      </c>
      <c r="AJ14" s="50">
        <v>36</v>
      </c>
      <c r="AK14" s="50">
        <v>37</v>
      </c>
      <c r="AL14" s="50">
        <v>38</v>
      </c>
      <c r="AM14" s="50">
        <v>39</v>
      </c>
    </row>
    <row r="15" spans="1:39" s="51" customFormat="1" ht="36.75" customHeight="1">
      <c r="A15" s="50"/>
      <c r="B15" s="52" t="s">
        <v>17</v>
      </c>
      <c r="C15" s="52"/>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row>
    <row r="16" spans="1:39" s="51" customFormat="1" ht="100.5" customHeight="1">
      <c r="A16" s="275" t="s">
        <v>301</v>
      </c>
      <c r="B16" s="150" t="s">
        <v>444</v>
      </c>
      <c r="C16" s="52"/>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row>
    <row r="17" spans="1:39" s="51" customFormat="1" ht="63" customHeight="1">
      <c r="A17" s="97" t="s">
        <v>95</v>
      </c>
      <c r="B17" s="54" t="s">
        <v>432</v>
      </c>
      <c r="C17" s="54"/>
      <c r="D17" s="50"/>
      <c r="E17" s="50"/>
      <c r="F17" s="50"/>
      <c r="G17" s="50"/>
      <c r="H17" s="50"/>
      <c r="I17" s="50"/>
      <c r="J17" s="50"/>
      <c r="K17" s="50"/>
      <c r="L17" s="50"/>
      <c r="M17" s="50"/>
      <c r="N17" s="50"/>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row>
    <row r="18" spans="1:39" s="51" customFormat="1" ht="28.5" customHeight="1">
      <c r="A18" s="251" t="s">
        <v>46</v>
      </c>
      <c r="B18" s="150" t="s">
        <v>271</v>
      </c>
      <c r="C18" s="150"/>
      <c r="D18" s="50"/>
      <c r="E18" s="50"/>
      <c r="F18" s="50"/>
      <c r="G18" s="50"/>
      <c r="H18" s="50"/>
      <c r="I18" s="50"/>
      <c r="J18" s="50"/>
      <c r="K18" s="50"/>
      <c r="L18" s="50"/>
      <c r="M18" s="50"/>
      <c r="N18" s="50"/>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row>
    <row r="19" spans="1:39" s="51" customFormat="1" ht="28.5" customHeight="1">
      <c r="A19" s="72" t="s">
        <v>97</v>
      </c>
      <c r="B19" s="73" t="s">
        <v>98</v>
      </c>
      <c r="C19" s="73"/>
      <c r="D19" s="50"/>
      <c r="E19" s="50"/>
      <c r="F19" s="50"/>
      <c r="G19" s="50"/>
      <c r="H19" s="50"/>
      <c r="I19" s="50"/>
      <c r="J19" s="50"/>
      <c r="K19" s="50"/>
      <c r="L19" s="50"/>
      <c r="M19" s="50"/>
      <c r="N19" s="50"/>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row>
    <row r="20" spans="1:39" s="51" customFormat="1" ht="28.5" customHeight="1">
      <c r="A20" s="80" t="s">
        <v>99</v>
      </c>
      <c r="B20" s="100" t="s">
        <v>100</v>
      </c>
      <c r="C20" s="100"/>
      <c r="D20" s="50"/>
      <c r="E20" s="50"/>
      <c r="F20" s="50"/>
      <c r="G20" s="50"/>
      <c r="H20" s="50"/>
      <c r="I20" s="50"/>
      <c r="J20" s="50"/>
      <c r="K20" s="50"/>
      <c r="L20" s="50"/>
      <c r="M20" s="50"/>
      <c r="N20" s="50"/>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row>
    <row r="21" spans="1:39" s="51" customFormat="1" ht="39.4" customHeight="1">
      <c r="A21" s="251" t="s">
        <v>48</v>
      </c>
      <c r="B21" s="150" t="s">
        <v>272</v>
      </c>
      <c r="C21" s="150"/>
      <c r="D21" s="50"/>
      <c r="E21" s="50"/>
      <c r="F21" s="50"/>
      <c r="G21" s="50"/>
      <c r="H21" s="50"/>
      <c r="I21" s="50"/>
      <c r="J21" s="50"/>
      <c r="K21" s="50"/>
      <c r="L21" s="50"/>
      <c r="M21" s="50"/>
      <c r="N21" s="50"/>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row>
    <row r="22" spans="1:39" s="66" customFormat="1" ht="106.5" customHeight="1">
      <c r="A22" s="62" t="s">
        <v>346</v>
      </c>
      <c r="B22" s="63" t="s">
        <v>429</v>
      </c>
      <c r="C22" s="63"/>
      <c r="D22" s="64"/>
      <c r="E22" s="65"/>
      <c r="F22" s="65"/>
      <c r="G22" s="64"/>
      <c r="H22" s="65"/>
      <c r="I22" s="65"/>
      <c r="J22" s="65"/>
      <c r="K22" s="65"/>
      <c r="L22" s="65"/>
      <c r="M22" s="65"/>
      <c r="N22" s="65"/>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row>
    <row r="23" spans="1:39" s="66" customFormat="1" ht="77.650000000000006" customHeight="1">
      <c r="A23" s="62" t="s">
        <v>19</v>
      </c>
      <c r="B23" s="63" t="s">
        <v>428</v>
      </c>
      <c r="C23" s="63"/>
      <c r="D23" s="64"/>
      <c r="E23" s="65"/>
      <c r="F23" s="65"/>
      <c r="G23" s="64"/>
      <c r="H23" s="65"/>
      <c r="I23" s="65"/>
      <c r="J23" s="65"/>
      <c r="K23" s="65"/>
      <c r="L23" s="65"/>
      <c r="M23" s="65"/>
      <c r="N23" s="65"/>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row>
    <row r="24" spans="1:39" s="51" customFormat="1" ht="28.5" customHeight="1">
      <c r="A24" s="72" t="s">
        <v>97</v>
      </c>
      <c r="B24" s="73" t="s">
        <v>98</v>
      </c>
      <c r="C24" s="73"/>
      <c r="D24" s="50"/>
      <c r="E24" s="50"/>
      <c r="F24" s="50"/>
      <c r="G24" s="50"/>
      <c r="H24" s="50"/>
      <c r="I24" s="50"/>
      <c r="J24" s="50"/>
      <c r="K24" s="50"/>
      <c r="L24" s="50"/>
      <c r="M24" s="50"/>
      <c r="N24" s="50"/>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row>
    <row r="25" spans="1:39" s="51" customFormat="1" ht="28.5" customHeight="1">
      <c r="A25" s="80" t="s">
        <v>99</v>
      </c>
      <c r="B25" s="100" t="s">
        <v>100</v>
      </c>
      <c r="C25" s="100"/>
      <c r="D25" s="50"/>
      <c r="E25" s="50"/>
      <c r="F25" s="50"/>
      <c r="G25" s="50"/>
      <c r="H25" s="50"/>
      <c r="I25" s="50"/>
      <c r="J25" s="50"/>
      <c r="K25" s="50"/>
      <c r="L25" s="50"/>
      <c r="M25" s="50"/>
      <c r="N25" s="50"/>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row>
    <row r="26" spans="1:39" s="76" customFormat="1" ht="60" customHeight="1">
      <c r="A26" s="62" t="s">
        <v>24</v>
      </c>
      <c r="B26" s="63" t="s">
        <v>395</v>
      </c>
      <c r="C26" s="63"/>
      <c r="D26" s="74"/>
      <c r="E26" s="75"/>
      <c r="F26" s="75"/>
      <c r="G26" s="74"/>
      <c r="H26" s="75"/>
      <c r="I26" s="75"/>
      <c r="J26" s="75"/>
      <c r="K26" s="75"/>
      <c r="L26" s="75"/>
      <c r="M26" s="75"/>
      <c r="N26" s="75"/>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row>
    <row r="27" spans="1:39" s="76" customFormat="1" ht="103.9" customHeight="1">
      <c r="A27" s="62"/>
      <c r="B27" s="77" t="s">
        <v>396</v>
      </c>
      <c r="C27" s="77"/>
      <c r="D27" s="74"/>
      <c r="E27" s="75"/>
      <c r="F27" s="75"/>
      <c r="G27" s="74"/>
      <c r="H27" s="75"/>
      <c r="I27" s="75"/>
      <c r="J27" s="75"/>
      <c r="K27" s="75"/>
      <c r="L27" s="75"/>
      <c r="M27" s="75"/>
      <c r="N27" s="75"/>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row>
    <row r="28" spans="1:39" s="51" customFormat="1" ht="28.5" customHeight="1">
      <c r="A28" s="72" t="s">
        <v>97</v>
      </c>
      <c r="B28" s="73" t="s">
        <v>98</v>
      </c>
      <c r="C28" s="73"/>
      <c r="D28" s="50"/>
      <c r="E28" s="50"/>
      <c r="F28" s="50"/>
      <c r="G28" s="50"/>
      <c r="H28" s="50"/>
      <c r="I28" s="50"/>
      <c r="J28" s="50"/>
      <c r="K28" s="50"/>
      <c r="L28" s="50"/>
      <c r="M28" s="50"/>
      <c r="N28" s="50"/>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row>
    <row r="29" spans="1:39" s="51" customFormat="1" ht="28.5" customHeight="1">
      <c r="A29" s="80" t="s">
        <v>99</v>
      </c>
      <c r="B29" s="100" t="s">
        <v>100</v>
      </c>
      <c r="C29" s="100"/>
      <c r="D29" s="50"/>
      <c r="E29" s="50"/>
      <c r="F29" s="50"/>
      <c r="G29" s="50"/>
      <c r="H29" s="50"/>
      <c r="I29" s="50"/>
      <c r="J29" s="50"/>
      <c r="K29" s="50"/>
      <c r="L29" s="50"/>
      <c r="M29" s="50"/>
      <c r="N29" s="50"/>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row>
    <row r="30" spans="1:39" s="76" customFormat="1" ht="57.75" customHeight="1">
      <c r="A30" s="62"/>
      <c r="B30" s="77" t="s">
        <v>410</v>
      </c>
      <c r="C30" s="77"/>
      <c r="D30" s="74"/>
      <c r="E30" s="75"/>
      <c r="F30" s="75"/>
      <c r="G30" s="74"/>
      <c r="H30" s="75"/>
      <c r="I30" s="75"/>
      <c r="J30" s="75"/>
      <c r="K30" s="75"/>
      <c r="L30" s="75"/>
      <c r="M30" s="75"/>
      <c r="N30" s="75"/>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row>
    <row r="31" spans="1:39" s="51" customFormat="1" ht="28.5" customHeight="1">
      <c r="A31" s="72" t="s">
        <v>97</v>
      </c>
      <c r="B31" s="73" t="s">
        <v>98</v>
      </c>
      <c r="C31" s="73"/>
      <c r="D31" s="50"/>
      <c r="E31" s="50"/>
      <c r="F31" s="50"/>
      <c r="G31" s="50"/>
      <c r="H31" s="50"/>
      <c r="I31" s="50"/>
      <c r="J31" s="50"/>
      <c r="K31" s="50"/>
      <c r="L31" s="50"/>
      <c r="M31" s="50"/>
      <c r="N31" s="50"/>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row>
    <row r="32" spans="1:39" s="51" customFormat="1" ht="28.5" customHeight="1">
      <c r="A32" s="80" t="s">
        <v>99</v>
      </c>
      <c r="B32" s="100" t="s">
        <v>100</v>
      </c>
      <c r="C32" s="100"/>
      <c r="D32" s="50"/>
      <c r="E32" s="50"/>
      <c r="F32" s="50"/>
      <c r="G32" s="50"/>
      <c r="H32" s="50"/>
      <c r="I32" s="50"/>
      <c r="J32" s="50"/>
      <c r="K32" s="50"/>
      <c r="L32" s="50"/>
      <c r="M32" s="50"/>
      <c r="N32" s="50"/>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row>
    <row r="33" spans="1:39" s="66" customFormat="1" ht="114.75" customHeight="1">
      <c r="A33" s="62" t="s">
        <v>430</v>
      </c>
      <c r="B33" s="77" t="s">
        <v>431</v>
      </c>
      <c r="C33" s="77"/>
      <c r="D33" s="64"/>
      <c r="E33" s="65"/>
      <c r="F33" s="65"/>
      <c r="G33" s="64"/>
      <c r="H33" s="65"/>
      <c r="I33" s="65"/>
      <c r="J33" s="65"/>
      <c r="K33" s="65"/>
      <c r="L33" s="65"/>
      <c r="M33" s="65"/>
      <c r="N33" s="65"/>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row>
    <row r="34" spans="1:39" s="66" customFormat="1" ht="85.15" customHeight="1">
      <c r="A34" s="62"/>
      <c r="B34" s="77" t="s">
        <v>106</v>
      </c>
      <c r="C34" s="77"/>
      <c r="D34" s="64"/>
      <c r="E34" s="65"/>
      <c r="F34" s="65"/>
      <c r="G34" s="64"/>
      <c r="H34" s="65"/>
      <c r="I34" s="65"/>
      <c r="J34" s="65"/>
      <c r="K34" s="65"/>
      <c r="L34" s="65"/>
      <c r="M34" s="65"/>
      <c r="N34" s="65"/>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row>
    <row r="35" spans="1:39" s="51" customFormat="1" ht="27.95" customHeight="1">
      <c r="A35" s="72" t="s">
        <v>97</v>
      </c>
      <c r="B35" s="73" t="s">
        <v>98</v>
      </c>
      <c r="C35" s="73"/>
      <c r="D35" s="50"/>
      <c r="E35" s="50"/>
      <c r="F35" s="50"/>
      <c r="G35" s="50"/>
      <c r="H35" s="50"/>
      <c r="I35" s="50"/>
      <c r="J35" s="50"/>
      <c r="K35" s="50"/>
      <c r="L35" s="50"/>
      <c r="M35" s="50"/>
      <c r="N35" s="50"/>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row>
    <row r="36" spans="1:39" s="51" customFormat="1" ht="27.95" customHeight="1">
      <c r="A36" s="80" t="s">
        <v>99</v>
      </c>
      <c r="B36" s="100" t="s">
        <v>100</v>
      </c>
      <c r="C36" s="100"/>
      <c r="D36" s="50"/>
      <c r="E36" s="50"/>
      <c r="F36" s="50"/>
      <c r="G36" s="50"/>
      <c r="H36" s="50"/>
      <c r="I36" s="50"/>
      <c r="J36" s="50"/>
      <c r="K36" s="50"/>
      <c r="L36" s="50"/>
      <c r="M36" s="50"/>
      <c r="N36" s="50"/>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row>
    <row r="37" spans="1:39" s="66" customFormat="1" ht="45.75" customHeight="1">
      <c r="A37" s="62"/>
      <c r="B37" s="77" t="s">
        <v>108</v>
      </c>
      <c r="C37" s="77"/>
      <c r="D37" s="64"/>
      <c r="E37" s="65"/>
      <c r="F37" s="65"/>
      <c r="G37" s="64"/>
      <c r="H37" s="65"/>
      <c r="I37" s="65"/>
      <c r="J37" s="65"/>
      <c r="K37" s="65"/>
      <c r="L37" s="65"/>
      <c r="M37" s="65"/>
      <c r="N37" s="65"/>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row>
    <row r="38" spans="1:39" s="51" customFormat="1" ht="27.95" customHeight="1">
      <c r="A38" s="72" t="s">
        <v>97</v>
      </c>
      <c r="B38" s="73" t="s">
        <v>98</v>
      </c>
      <c r="C38" s="73"/>
      <c r="D38" s="50"/>
      <c r="E38" s="50"/>
      <c r="F38" s="50"/>
      <c r="G38" s="50"/>
      <c r="H38" s="50"/>
      <c r="I38" s="50"/>
      <c r="J38" s="50"/>
      <c r="K38" s="50"/>
      <c r="L38" s="50"/>
      <c r="M38" s="50"/>
      <c r="N38" s="50"/>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row>
    <row r="39" spans="1:39" s="51" customFormat="1" ht="27.95" customHeight="1">
      <c r="A39" s="80" t="s">
        <v>99</v>
      </c>
      <c r="B39" s="100" t="s">
        <v>100</v>
      </c>
      <c r="C39" s="100"/>
      <c r="D39" s="50"/>
      <c r="E39" s="50"/>
      <c r="F39" s="50"/>
      <c r="G39" s="50"/>
      <c r="H39" s="50"/>
      <c r="I39" s="50"/>
      <c r="J39" s="50"/>
      <c r="K39" s="50"/>
      <c r="L39" s="50"/>
      <c r="M39" s="50"/>
      <c r="N39" s="50"/>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row>
    <row r="40" spans="1:39" ht="62.65" customHeight="1">
      <c r="A40" s="53" t="s">
        <v>348</v>
      </c>
      <c r="B40" s="58" t="s">
        <v>383</v>
      </c>
      <c r="C40" s="58"/>
      <c r="D40" s="59"/>
      <c r="E40" s="60"/>
      <c r="F40" s="60"/>
      <c r="G40" s="59"/>
      <c r="H40" s="60"/>
      <c r="I40" s="60"/>
      <c r="J40" s="60"/>
      <c r="K40" s="60"/>
      <c r="L40" s="60"/>
      <c r="M40" s="60"/>
      <c r="N40" s="60"/>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row>
    <row r="41" spans="1:39" s="76" customFormat="1" ht="84.4" customHeight="1">
      <c r="A41" s="62"/>
      <c r="B41" s="77" t="s">
        <v>398</v>
      </c>
      <c r="C41" s="77"/>
      <c r="D41" s="74"/>
      <c r="E41" s="75"/>
      <c r="F41" s="75"/>
      <c r="G41" s="74"/>
      <c r="H41" s="75"/>
      <c r="I41" s="75"/>
      <c r="J41" s="75"/>
      <c r="K41" s="75"/>
      <c r="L41" s="75"/>
      <c r="M41" s="75"/>
      <c r="N41" s="75"/>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row>
    <row r="42" spans="1:39" s="51" customFormat="1" ht="27.95" customHeight="1">
      <c r="A42" s="72" t="s">
        <v>97</v>
      </c>
      <c r="B42" s="73" t="s">
        <v>98</v>
      </c>
      <c r="C42" s="73"/>
      <c r="D42" s="50"/>
      <c r="E42" s="50"/>
      <c r="F42" s="50"/>
      <c r="G42" s="50"/>
      <c r="H42" s="50"/>
      <c r="I42" s="50"/>
      <c r="J42" s="50"/>
      <c r="K42" s="50"/>
      <c r="L42" s="50"/>
      <c r="M42" s="50"/>
      <c r="N42" s="50"/>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row>
    <row r="43" spans="1:39" s="51" customFormat="1" ht="27.95" customHeight="1">
      <c r="A43" s="80" t="s">
        <v>99</v>
      </c>
      <c r="B43" s="100" t="s">
        <v>100</v>
      </c>
      <c r="C43" s="100"/>
      <c r="D43" s="50"/>
      <c r="E43" s="50"/>
      <c r="F43" s="50"/>
      <c r="G43" s="50"/>
      <c r="H43" s="50"/>
      <c r="I43" s="50"/>
      <c r="J43" s="50"/>
      <c r="K43" s="50"/>
      <c r="L43" s="50"/>
      <c r="M43" s="50"/>
      <c r="N43" s="50"/>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row>
    <row r="44" spans="1:39" s="76" customFormat="1" ht="54.75" customHeight="1">
      <c r="A44" s="62"/>
      <c r="B44" s="77" t="s">
        <v>410</v>
      </c>
      <c r="C44" s="77"/>
      <c r="D44" s="74"/>
      <c r="E44" s="75"/>
      <c r="F44" s="75"/>
      <c r="G44" s="74"/>
      <c r="H44" s="75"/>
      <c r="I44" s="75"/>
      <c r="J44" s="75"/>
      <c r="K44" s="75"/>
      <c r="L44" s="75"/>
      <c r="M44" s="75"/>
      <c r="N44" s="75"/>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row>
    <row r="45" spans="1:39" s="51" customFormat="1" ht="27.95" customHeight="1">
      <c r="A45" s="72" t="s">
        <v>97</v>
      </c>
      <c r="B45" s="73" t="s">
        <v>98</v>
      </c>
      <c r="C45" s="73"/>
      <c r="D45" s="50"/>
      <c r="E45" s="50"/>
      <c r="F45" s="50"/>
      <c r="G45" s="50"/>
      <c r="H45" s="50"/>
      <c r="I45" s="50"/>
      <c r="J45" s="50"/>
      <c r="K45" s="50"/>
      <c r="L45" s="50"/>
      <c r="M45" s="50"/>
      <c r="N45" s="50"/>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row>
    <row r="46" spans="1:39" s="51" customFormat="1" ht="27.95" customHeight="1">
      <c r="A46" s="80" t="s">
        <v>99</v>
      </c>
      <c r="B46" s="100" t="s">
        <v>100</v>
      </c>
      <c r="C46" s="100"/>
      <c r="D46" s="50"/>
      <c r="E46" s="50"/>
      <c r="F46" s="50"/>
      <c r="G46" s="50"/>
      <c r="H46" s="50"/>
      <c r="I46" s="50"/>
      <c r="J46" s="50"/>
      <c r="K46" s="50"/>
      <c r="L46" s="50"/>
      <c r="M46" s="50"/>
      <c r="N46" s="50"/>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row>
    <row r="47" spans="1:39" s="51" customFormat="1" ht="66" customHeight="1">
      <c r="A47" s="53" t="s">
        <v>113</v>
      </c>
      <c r="B47" s="54" t="s">
        <v>432</v>
      </c>
      <c r="C47" s="54"/>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142"/>
      <c r="AM47" s="142"/>
    </row>
    <row r="48" spans="1:39" s="51" customFormat="1" ht="41.25" customHeight="1">
      <c r="A48" s="72"/>
      <c r="B48" s="73" t="s">
        <v>114</v>
      </c>
      <c r="C48" s="73"/>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142"/>
      <c r="AM48" s="142"/>
    </row>
    <row r="49" spans="1:39" ht="30" customHeight="1">
      <c r="A49" s="72" t="s">
        <v>99</v>
      </c>
      <c r="B49" s="100" t="s">
        <v>100</v>
      </c>
      <c r="C49" s="100"/>
      <c r="D49" s="59"/>
      <c r="E49" s="59"/>
      <c r="F49" s="59"/>
      <c r="G49" s="59"/>
      <c r="H49" s="60"/>
      <c r="I49" s="60"/>
      <c r="J49" s="60"/>
      <c r="K49" s="60"/>
      <c r="L49" s="60"/>
      <c r="M49" s="60"/>
      <c r="N49" s="60"/>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row>
    <row r="50" spans="1:39" s="51" customFormat="1" ht="88.5" customHeight="1">
      <c r="A50" s="53" t="s">
        <v>310</v>
      </c>
      <c r="B50" s="58" t="s">
        <v>442</v>
      </c>
      <c r="C50" s="73"/>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142"/>
      <c r="AJ50" s="142"/>
      <c r="AK50" s="142"/>
      <c r="AL50" s="142"/>
      <c r="AM50" s="142"/>
    </row>
    <row r="51" spans="1:39" s="51" customFormat="1" ht="45" customHeight="1">
      <c r="A51" s="62" t="s">
        <v>99</v>
      </c>
      <c r="B51" s="58" t="s">
        <v>443</v>
      </c>
      <c r="C51" s="73"/>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142"/>
      <c r="AJ51" s="142"/>
      <c r="AK51" s="142"/>
      <c r="AL51" s="142"/>
      <c r="AM51" s="142"/>
    </row>
    <row r="52" spans="1:39" s="51" customFormat="1" ht="10.15" customHeight="1">
      <c r="A52" s="50"/>
      <c r="B52" s="150"/>
      <c r="C52" s="1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row>
    <row r="53" spans="1:39" s="105" customFormat="1" ht="30.4" customHeight="1">
      <c r="A53" s="104"/>
      <c r="B53" s="988" t="s">
        <v>135</v>
      </c>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c r="AH53" s="988"/>
      <c r="AI53" s="259"/>
      <c r="AJ53" s="259"/>
      <c r="AK53" s="259"/>
      <c r="AL53" s="259"/>
      <c r="AM53" s="259"/>
    </row>
    <row r="54" spans="1:39" s="105" customFormat="1" ht="30" customHeight="1">
      <c r="A54" s="104"/>
      <c r="B54" s="1035" t="s">
        <v>358</v>
      </c>
      <c r="C54" s="983"/>
      <c r="D54" s="983"/>
      <c r="E54" s="983"/>
      <c r="F54" s="983"/>
      <c r="G54" s="983"/>
      <c r="H54" s="983"/>
      <c r="I54" s="983"/>
      <c r="J54" s="983"/>
      <c r="K54" s="983"/>
      <c r="L54" s="983"/>
      <c r="M54" s="983"/>
      <c r="N54" s="983"/>
      <c r="O54" s="983"/>
      <c r="P54" s="983"/>
      <c r="Q54" s="983"/>
      <c r="R54" s="983"/>
      <c r="S54" s="983"/>
      <c r="T54" s="983"/>
      <c r="U54" s="983"/>
      <c r="V54" s="983"/>
      <c r="W54" s="983"/>
      <c r="X54" s="983"/>
      <c r="Y54" s="983"/>
      <c r="Z54" s="983"/>
      <c r="AA54" s="983"/>
      <c r="AB54" s="983"/>
      <c r="AC54" s="983"/>
      <c r="AD54" s="983"/>
      <c r="AE54" s="983"/>
      <c r="AF54" s="983"/>
      <c r="AG54" s="983"/>
      <c r="AH54" s="983"/>
      <c r="AI54" s="260"/>
      <c r="AJ54" s="260"/>
      <c r="AK54" s="260"/>
      <c r="AL54" s="260"/>
      <c r="AM54" s="260"/>
    </row>
    <row r="55" spans="1:39" s="105" customFormat="1" ht="67.900000000000006" customHeight="1">
      <c r="A55" s="104"/>
      <c r="B55" s="984" t="s">
        <v>367</v>
      </c>
      <c r="C55" s="984"/>
      <c r="D55" s="984"/>
      <c r="E55" s="984"/>
      <c r="F55" s="984"/>
      <c r="G55" s="984"/>
      <c r="H55" s="984"/>
      <c r="I55" s="984"/>
      <c r="J55" s="984"/>
      <c r="K55" s="984"/>
      <c r="L55" s="984"/>
      <c r="M55" s="984"/>
      <c r="N55" s="984"/>
      <c r="O55" s="984"/>
      <c r="P55" s="984"/>
      <c r="Q55" s="984"/>
      <c r="R55" s="984"/>
      <c r="S55" s="984"/>
      <c r="T55" s="984"/>
      <c r="U55" s="984"/>
      <c r="V55" s="984"/>
      <c r="W55" s="984"/>
      <c r="X55" s="984"/>
      <c r="Y55" s="984"/>
      <c r="Z55" s="984"/>
      <c r="AA55" s="984"/>
      <c r="AB55" s="984"/>
      <c r="AC55" s="984"/>
      <c r="AD55" s="984"/>
      <c r="AE55" s="984"/>
      <c r="AF55" s="984"/>
      <c r="AG55" s="984"/>
      <c r="AH55" s="984"/>
      <c r="AI55" s="261"/>
      <c r="AJ55" s="261"/>
      <c r="AK55" s="261"/>
      <c r="AL55" s="261"/>
      <c r="AM55" s="261"/>
    </row>
    <row r="56" spans="1:39">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row>
    <row r="57" spans="1:39">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row>
    <row r="58" spans="1:39">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row>
    <row r="59" spans="1:39">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row>
    <row r="60" spans="1:39">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row>
    <row r="61" spans="1:39">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row>
    <row r="62" spans="1:39">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row>
    <row r="63" spans="1:39">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row>
    <row r="64" spans="1:39">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row>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row r="319" s="61" customFormat="1"/>
    <row r="320" s="61" customFormat="1"/>
    <row r="321" s="61" customFormat="1"/>
    <row r="322" s="61" customFormat="1"/>
    <row r="323" s="61" customFormat="1"/>
    <row r="324" s="61" customFormat="1"/>
    <row r="325" s="61" customFormat="1"/>
    <row r="326" s="61" customFormat="1"/>
    <row r="327" s="61" customFormat="1"/>
    <row r="328" s="61" customFormat="1"/>
    <row r="329" s="61" customFormat="1"/>
    <row r="330" s="61" customFormat="1"/>
    <row r="331" s="61" customFormat="1"/>
    <row r="332" s="61" customFormat="1"/>
    <row r="333" s="61" customFormat="1"/>
    <row r="334" s="61" customFormat="1"/>
    <row r="335" s="61" customFormat="1"/>
    <row r="336" s="61" customFormat="1"/>
    <row r="337" s="61" customFormat="1"/>
    <row r="338" s="61" customFormat="1"/>
    <row r="339" s="61" customFormat="1"/>
    <row r="340" s="61" customFormat="1"/>
    <row r="341" s="61" customFormat="1"/>
    <row r="342" s="61" customFormat="1"/>
    <row r="343" s="61" customFormat="1"/>
  </sheetData>
  <mergeCells count="74">
    <mergeCell ref="G7:G13"/>
    <mergeCell ref="A6:A13"/>
    <mergeCell ref="B6:B13"/>
    <mergeCell ref="C6:C13"/>
    <mergeCell ref="G6:N6"/>
    <mergeCell ref="I10:I13"/>
    <mergeCell ref="J10:J13"/>
    <mergeCell ref="K10:K13"/>
    <mergeCell ref="D6:D13"/>
    <mergeCell ref="E6:E13"/>
    <mergeCell ref="F6:F13"/>
    <mergeCell ref="M12:M13"/>
    <mergeCell ref="M11:N11"/>
    <mergeCell ref="I9:J9"/>
    <mergeCell ref="K9:N9"/>
    <mergeCell ref="L10:N10"/>
    <mergeCell ref="B53:AH53"/>
    <mergeCell ref="H7:N7"/>
    <mergeCell ref="AH7:AL7"/>
    <mergeCell ref="H8:H13"/>
    <mergeCell ref="AB8:AC8"/>
    <mergeCell ref="I8:N8"/>
    <mergeCell ref="AA7:AA13"/>
    <mergeCell ref="AB7:AF7"/>
    <mergeCell ref="AH8:AI8"/>
    <mergeCell ref="AK9:AL9"/>
    <mergeCell ref="AE9:AF9"/>
    <mergeCell ref="AH9:AH13"/>
    <mergeCell ref="AE10:AE13"/>
    <mergeCell ref="AF10:AF13"/>
    <mergeCell ref="AJ8:AL8"/>
    <mergeCell ref="AL10:AL13"/>
    <mergeCell ref="B54:AH54"/>
    <mergeCell ref="B55:AH55"/>
    <mergeCell ref="A1:N1"/>
    <mergeCell ref="A2:N2"/>
    <mergeCell ref="A3:AM3"/>
    <mergeCell ref="A4:AM4"/>
    <mergeCell ref="A5:AM5"/>
    <mergeCell ref="AM6:AM13"/>
    <mergeCell ref="AA6:AF6"/>
    <mergeCell ref="AG6:AL6"/>
    <mergeCell ref="AB9:AB13"/>
    <mergeCell ref="AI9:AI13"/>
    <mergeCell ref="Z11:Z13"/>
    <mergeCell ref="AK10:AK13"/>
    <mergeCell ref="AD9:AD13"/>
    <mergeCell ref="L11:L13"/>
    <mergeCell ref="AJ9:AJ13"/>
    <mergeCell ref="AG7:AG13"/>
    <mergeCell ref="AD8:AF8"/>
    <mergeCell ref="R9:R13"/>
    <mergeCell ref="S11:S13"/>
    <mergeCell ref="T11:T13"/>
    <mergeCell ref="S9:T10"/>
    <mergeCell ref="U7:U13"/>
    <mergeCell ref="V7:Z7"/>
    <mergeCell ref="AC9:AC13"/>
    <mergeCell ref="Y9:Z10"/>
    <mergeCell ref="Y11:Y13"/>
    <mergeCell ref="X9:X13"/>
    <mergeCell ref="N12:N13"/>
    <mergeCell ref="P9:P13"/>
    <mergeCell ref="Q9:Q13"/>
    <mergeCell ref="V9:V13"/>
    <mergeCell ref="W9:W13"/>
    <mergeCell ref="O6:T6"/>
    <mergeCell ref="U6:Z6"/>
    <mergeCell ref="O7:O13"/>
    <mergeCell ref="R8:T8"/>
    <mergeCell ref="V8:W8"/>
    <mergeCell ref="X8:Z8"/>
    <mergeCell ref="P7:T7"/>
    <mergeCell ref="P8:Q8"/>
  </mergeCells>
  <printOptions horizontalCentered="1"/>
  <pageMargins left="0.23622047244094491" right="0.23622047244094491" top="0.74803149606299213" bottom="0.74803149606299213" header="0.31496062992125984" footer="0.31496062992125984"/>
  <pageSetup paperSize="9" scale="60" fitToWidth="0" fitToHeight="0" orientation="landscape" r:id="rId1"/>
  <headerFooter>
    <oddFooter>&amp;R&amp;14&amp;P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opLeftCell="B4" workbookViewId="0">
      <selection activeCell="K14" sqref="K14"/>
    </sheetView>
  </sheetViews>
  <sheetFormatPr defaultColWidth="8.875" defaultRowHeight="14.25"/>
  <cols>
    <col min="2" max="2" width="34.25" customWidth="1"/>
    <col min="3" max="3" width="10.875" customWidth="1"/>
    <col min="4" max="4" width="13.875" customWidth="1"/>
    <col min="5" max="5" width="12" customWidth="1"/>
    <col min="6" max="6" width="11.75" customWidth="1"/>
    <col min="7" max="8" width="8.875" customWidth="1"/>
    <col min="9" max="9" width="9.875" customWidth="1"/>
    <col min="10" max="10" width="9.75" customWidth="1"/>
    <col min="11" max="12" width="10" customWidth="1"/>
    <col min="13" max="13" width="10.375" customWidth="1"/>
    <col min="14" max="14" width="9.875" customWidth="1"/>
    <col min="15" max="15" width="9.75" customWidth="1"/>
    <col min="253" max="253" width="30.625" customWidth="1"/>
  </cols>
  <sheetData>
    <row r="1" spans="1:15" ht="22.5" customHeight="1">
      <c r="A1" s="923" t="s">
        <v>440</v>
      </c>
      <c r="B1" s="923"/>
      <c r="C1" s="923"/>
      <c r="D1" s="923"/>
      <c r="E1" s="923"/>
      <c r="F1" s="923"/>
      <c r="G1" s="84"/>
      <c r="H1" s="4"/>
      <c r="I1" s="3" t="s">
        <v>0</v>
      </c>
      <c r="J1" s="3"/>
      <c r="K1" s="3"/>
      <c r="L1" s="3"/>
      <c r="M1" s="3"/>
      <c r="N1" s="3"/>
      <c r="O1" s="248"/>
    </row>
    <row r="2" spans="1:15" ht="37.5" customHeight="1">
      <c r="A2" s="866" t="s">
        <v>447</v>
      </c>
      <c r="B2" s="866"/>
      <c r="C2" s="866"/>
      <c r="D2" s="866"/>
      <c r="E2" s="866"/>
      <c r="F2" s="866"/>
      <c r="G2" s="84"/>
      <c r="H2" s="7"/>
      <c r="I2" s="6" t="s">
        <v>2</v>
      </c>
      <c r="J2" s="6"/>
      <c r="K2" s="6"/>
      <c r="L2" s="6"/>
      <c r="M2" s="6"/>
      <c r="N2" s="6"/>
      <c r="O2" s="249"/>
    </row>
    <row r="3" spans="1:15" ht="19.5">
      <c r="A3" s="924" t="s">
        <v>232</v>
      </c>
      <c r="B3" s="924"/>
      <c r="C3" s="924"/>
      <c r="D3" s="924"/>
      <c r="E3" s="924"/>
      <c r="F3" s="924"/>
      <c r="G3" s="924"/>
      <c r="H3" s="924"/>
      <c r="I3" s="924"/>
      <c r="J3" s="924"/>
      <c r="K3" s="924"/>
      <c r="L3" s="924"/>
      <c r="M3" s="924"/>
      <c r="N3" s="924"/>
      <c r="O3" s="924"/>
    </row>
    <row r="4" spans="1:15" ht="27.75" customHeight="1">
      <c r="A4" s="923" t="s">
        <v>418</v>
      </c>
      <c r="B4" s="923"/>
      <c r="C4" s="923"/>
      <c r="D4" s="923"/>
      <c r="E4" s="923"/>
      <c r="F4" s="923"/>
      <c r="G4" s="923"/>
      <c r="H4" s="923"/>
      <c r="I4" s="923"/>
      <c r="J4" s="923"/>
      <c r="K4" s="923"/>
      <c r="L4" s="923"/>
      <c r="M4" s="923"/>
      <c r="N4" s="923"/>
      <c r="O4" s="923"/>
    </row>
    <row r="5" spans="1:15" ht="18.75">
      <c r="A5" s="925" t="s">
        <v>4</v>
      </c>
      <c r="B5" s="925"/>
      <c r="C5" s="925"/>
      <c r="D5" s="925"/>
      <c r="E5" s="925"/>
      <c r="F5" s="925"/>
      <c r="G5" s="925"/>
      <c r="H5" s="925"/>
      <c r="I5" s="925"/>
      <c r="J5" s="925"/>
      <c r="K5" s="925"/>
      <c r="L5" s="925"/>
      <c r="M5" s="925"/>
      <c r="N5" s="925"/>
      <c r="O5" s="925"/>
    </row>
    <row r="6" spans="1:15" ht="15.6" customHeight="1">
      <c r="A6" s="997" t="s">
        <v>117</v>
      </c>
      <c r="B6" s="997" t="s">
        <v>86</v>
      </c>
      <c r="C6" s="1027" t="s">
        <v>341</v>
      </c>
      <c r="D6" s="1036" t="s">
        <v>334</v>
      </c>
      <c r="E6" s="1042"/>
      <c r="F6" s="1037"/>
      <c r="G6" s="996" t="s">
        <v>433</v>
      </c>
      <c r="H6" s="996"/>
      <c r="I6" s="1036" t="s">
        <v>349</v>
      </c>
      <c r="J6" s="1037"/>
      <c r="K6" s="1036" t="s">
        <v>425</v>
      </c>
      <c r="L6" s="1037"/>
      <c r="M6" s="1036" t="s">
        <v>386</v>
      </c>
      <c r="N6" s="1037"/>
      <c r="O6" s="997" t="s">
        <v>9</v>
      </c>
    </row>
    <row r="7" spans="1:15" ht="15.6" customHeight="1">
      <c r="A7" s="997"/>
      <c r="B7" s="997"/>
      <c r="C7" s="1028"/>
      <c r="D7" s="1038"/>
      <c r="E7" s="1043"/>
      <c r="F7" s="1039"/>
      <c r="G7" s="996"/>
      <c r="H7" s="996"/>
      <c r="I7" s="1038"/>
      <c r="J7" s="1039"/>
      <c r="K7" s="1038"/>
      <c r="L7" s="1039"/>
      <c r="M7" s="1038"/>
      <c r="N7" s="1039"/>
      <c r="O7" s="997"/>
    </row>
    <row r="8" spans="1:15" ht="44.25" customHeight="1">
      <c r="A8" s="997"/>
      <c r="B8" s="997"/>
      <c r="C8" s="1028"/>
      <c r="D8" s="1040"/>
      <c r="E8" s="1044"/>
      <c r="F8" s="1041"/>
      <c r="G8" s="996"/>
      <c r="H8" s="996"/>
      <c r="I8" s="1040"/>
      <c r="J8" s="1041"/>
      <c r="K8" s="1040"/>
      <c r="L8" s="1041"/>
      <c r="M8" s="1040"/>
      <c r="N8" s="1041"/>
      <c r="O8" s="997"/>
    </row>
    <row r="9" spans="1:15" ht="15" customHeight="1">
      <c r="A9" s="997"/>
      <c r="B9" s="997"/>
      <c r="C9" s="1028"/>
      <c r="D9" s="999" t="s">
        <v>244</v>
      </c>
      <c r="E9" s="999" t="s">
        <v>92</v>
      </c>
      <c r="F9" s="999" t="s">
        <v>372</v>
      </c>
      <c r="G9" s="999" t="s">
        <v>12</v>
      </c>
      <c r="H9" s="999" t="s">
        <v>299</v>
      </c>
      <c r="I9" s="999" t="s">
        <v>12</v>
      </c>
      <c r="J9" s="999" t="s">
        <v>372</v>
      </c>
      <c r="K9" s="999" t="s">
        <v>312</v>
      </c>
      <c r="L9" s="999" t="s">
        <v>313</v>
      </c>
      <c r="M9" s="999" t="s">
        <v>12</v>
      </c>
      <c r="N9" s="999" t="s">
        <v>372</v>
      </c>
      <c r="O9" s="997"/>
    </row>
    <row r="10" spans="1:15" ht="14.45" customHeight="1">
      <c r="A10" s="997"/>
      <c r="B10" s="997"/>
      <c r="C10" s="1028"/>
      <c r="D10" s="1000"/>
      <c r="E10" s="1000"/>
      <c r="F10" s="1000"/>
      <c r="G10" s="1000"/>
      <c r="H10" s="1000"/>
      <c r="I10" s="1000"/>
      <c r="J10" s="1000"/>
      <c r="K10" s="1000"/>
      <c r="L10" s="1000"/>
      <c r="M10" s="1000"/>
      <c r="N10" s="1000"/>
      <c r="O10" s="997"/>
    </row>
    <row r="11" spans="1:15" ht="14.45" customHeight="1">
      <c r="A11" s="997"/>
      <c r="B11" s="997"/>
      <c r="C11" s="1028"/>
      <c r="D11" s="1000"/>
      <c r="E11" s="1000"/>
      <c r="F11" s="1000"/>
      <c r="G11" s="1000"/>
      <c r="H11" s="1000"/>
      <c r="I11" s="1000"/>
      <c r="J11" s="1000"/>
      <c r="K11" s="1000"/>
      <c r="L11" s="1000"/>
      <c r="M11" s="1000"/>
      <c r="N11" s="1000"/>
      <c r="O11" s="997"/>
    </row>
    <row r="12" spans="1:15" ht="7.5" customHeight="1">
      <c r="A12" s="997"/>
      <c r="B12" s="997"/>
      <c r="C12" s="1029"/>
      <c r="D12" s="1000"/>
      <c r="E12" s="1000"/>
      <c r="F12" s="1000"/>
      <c r="G12" s="1000"/>
      <c r="H12" s="1000"/>
      <c r="I12" s="1000"/>
      <c r="J12" s="1000"/>
      <c r="K12" s="1000"/>
      <c r="L12" s="1001"/>
      <c r="M12" s="1000"/>
      <c r="N12" s="1000"/>
      <c r="O12" s="997"/>
    </row>
    <row r="13" spans="1:15" ht="25.5" customHeight="1">
      <c r="A13" s="163">
        <v>1</v>
      </c>
      <c r="B13" s="163">
        <v>2</v>
      </c>
      <c r="C13" s="163">
        <v>3</v>
      </c>
      <c r="D13" s="163">
        <v>4</v>
      </c>
      <c r="E13" s="163">
        <v>5</v>
      </c>
      <c r="F13" s="163">
        <v>6</v>
      </c>
      <c r="G13" s="163">
        <v>7</v>
      </c>
      <c r="H13" s="163">
        <v>8</v>
      </c>
      <c r="I13" s="163">
        <v>9</v>
      </c>
      <c r="J13" s="163">
        <v>10</v>
      </c>
      <c r="K13" s="163">
        <v>11</v>
      </c>
      <c r="L13" s="163">
        <v>12</v>
      </c>
      <c r="M13" s="163">
        <v>13</v>
      </c>
      <c r="N13" s="163">
        <v>14</v>
      </c>
      <c r="O13" s="163">
        <v>15</v>
      </c>
    </row>
    <row r="14" spans="1:15" ht="26.25" customHeight="1">
      <c r="A14" s="165"/>
      <c r="B14" s="166" t="s">
        <v>17</v>
      </c>
      <c r="C14" s="166"/>
      <c r="D14" s="168"/>
      <c r="E14" s="168"/>
      <c r="F14" s="168"/>
      <c r="G14" s="168"/>
      <c r="H14" s="168"/>
      <c r="I14" s="168"/>
      <c r="J14" s="168"/>
      <c r="K14" s="168"/>
      <c r="L14" s="168"/>
      <c r="M14" s="168"/>
      <c r="N14" s="168"/>
      <c r="O14" s="168"/>
    </row>
    <row r="15" spans="1:15" ht="36" customHeight="1">
      <c r="A15" s="235" t="s">
        <v>95</v>
      </c>
      <c r="B15" s="238" t="s">
        <v>303</v>
      </c>
      <c r="C15" s="238"/>
      <c r="D15" s="171"/>
      <c r="E15" s="171"/>
      <c r="F15" s="171"/>
      <c r="G15" s="171"/>
      <c r="H15" s="171"/>
      <c r="I15" s="171"/>
      <c r="J15" s="171"/>
      <c r="K15" s="171"/>
      <c r="L15" s="171"/>
      <c r="M15" s="171"/>
      <c r="N15" s="171"/>
      <c r="O15" s="171"/>
    </row>
    <row r="16" spans="1:15" ht="26.25" customHeight="1">
      <c r="A16" s="239" t="s">
        <v>304</v>
      </c>
      <c r="B16" s="240" t="s">
        <v>305</v>
      </c>
      <c r="C16" s="240"/>
      <c r="D16" s="171"/>
      <c r="E16" s="171"/>
      <c r="F16" s="171"/>
      <c r="G16" s="171"/>
      <c r="H16" s="171"/>
      <c r="I16" s="171"/>
      <c r="J16" s="171"/>
      <c r="K16" s="171"/>
      <c r="L16" s="171"/>
      <c r="M16" s="171"/>
      <c r="N16" s="171"/>
      <c r="O16" s="171"/>
    </row>
    <row r="17" spans="1:15" ht="22.5" customHeight="1">
      <c r="A17" s="72" t="s">
        <v>46</v>
      </c>
      <c r="B17" s="241" t="s">
        <v>306</v>
      </c>
      <c r="C17" s="241"/>
      <c r="D17" s="171"/>
      <c r="E17" s="171"/>
      <c r="F17" s="171"/>
      <c r="G17" s="171"/>
      <c r="H17" s="171"/>
      <c r="I17" s="171"/>
      <c r="J17" s="171"/>
      <c r="K17" s="171"/>
      <c r="L17" s="171"/>
      <c r="M17" s="171"/>
      <c r="N17" s="171"/>
      <c r="O17" s="171"/>
    </row>
    <row r="18" spans="1:15" ht="22.5" customHeight="1">
      <c r="A18" s="72" t="s">
        <v>99</v>
      </c>
      <c r="B18" s="241" t="s">
        <v>307</v>
      </c>
      <c r="C18" s="241"/>
      <c r="D18" s="171"/>
      <c r="E18" s="171"/>
      <c r="F18" s="171"/>
      <c r="G18" s="171"/>
      <c r="H18" s="171"/>
      <c r="I18" s="171"/>
      <c r="J18" s="171"/>
      <c r="K18" s="171"/>
      <c r="L18" s="171"/>
      <c r="M18" s="171"/>
      <c r="N18" s="171"/>
      <c r="O18" s="171"/>
    </row>
    <row r="19" spans="1:15" ht="22.5" customHeight="1">
      <c r="A19" s="239" t="s">
        <v>308</v>
      </c>
      <c r="B19" s="240" t="s">
        <v>309</v>
      </c>
      <c r="C19" s="240"/>
      <c r="D19" s="171"/>
      <c r="E19" s="171"/>
      <c r="F19" s="171"/>
      <c r="G19" s="171"/>
      <c r="H19" s="171"/>
      <c r="I19" s="171"/>
      <c r="J19" s="171"/>
      <c r="K19" s="171"/>
      <c r="L19" s="171"/>
      <c r="M19" s="171"/>
      <c r="N19" s="171"/>
      <c r="O19" s="171"/>
    </row>
    <row r="20" spans="1:15" ht="22.5" customHeight="1">
      <c r="A20" s="242" t="s">
        <v>46</v>
      </c>
      <c r="B20" s="173" t="s">
        <v>98</v>
      </c>
      <c r="C20" s="173"/>
      <c r="D20" s="171"/>
      <c r="E20" s="171"/>
      <c r="F20" s="171"/>
      <c r="G20" s="171"/>
      <c r="H20" s="171"/>
      <c r="I20" s="171"/>
      <c r="J20" s="171"/>
      <c r="K20" s="171"/>
      <c r="L20" s="171"/>
      <c r="M20" s="171"/>
      <c r="N20" s="171"/>
      <c r="O20" s="171"/>
    </row>
    <row r="21" spans="1:15" ht="22.5" customHeight="1">
      <c r="A21" s="242" t="s">
        <v>99</v>
      </c>
      <c r="B21" s="243" t="s">
        <v>100</v>
      </c>
      <c r="C21" s="243"/>
      <c r="D21" s="244"/>
      <c r="E21" s="244"/>
      <c r="F21" s="244"/>
      <c r="G21" s="244"/>
      <c r="H21" s="244"/>
      <c r="I21" s="244"/>
      <c r="J21" s="244"/>
      <c r="K21" s="244"/>
      <c r="L21" s="244"/>
      <c r="M21" s="244"/>
      <c r="N21" s="244"/>
      <c r="O21" s="244"/>
    </row>
    <row r="22" spans="1:15" ht="36" customHeight="1">
      <c r="A22" s="235" t="s">
        <v>113</v>
      </c>
      <c r="B22" s="238" t="s">
        <v>303</v>
      </c>
      <c r="C22" s="238"/>
      <c r="D22" s="244"/>
      <c r="E22" s="244"/>
      <c r="F22" s="244"/>
      <c r="G22" s="244"/>
      <c r="H22" s="244"/>
      <c r="I22" s="244"/>
      <c r="J22" s="244"/>
      <c r="K22" s="244"/>
      <c r="L22" s="244"/>
      <c r="M22" s="244"/>
      <c r="N22" s="244"/>
      <c r="O22" s="244"/>
    </row>
    <row r="23" spans="1:15" ht="26.25" customHeight="1">
      <c r="A23" s="242"/>
      <c r="B23" s="173" t="s">
        <v>114</v>
      </c>
      <c r="C23" s="173"/>
      <c r="D23" s="244"/>
      <c r="E23" s="244"/>
      <c r="F23" s="244"/>
      <c r="G23" s="244"/>
      <c r="H23" s="244"/>
      <c r="I23" s="244"/>
      <c r="J23" s="244"/>
      <c r="K23" s="244"/>
      <c r="L23" s="244"/>
      <c r="M23" s="244"/>
      <c r="N23" s="244"/>
      <c r="O23" s="244"/>
    </row>
    <row r="24" spans="1:15" ht="22.5" customHeight="1">
      <c r="A24" s="242" t="s">
        <v>99</v>
      </c>
      <c r="B24" s="243" t="s">
        <v>100</v>
      </c>
      <c r="C24" s="243"/>
      <c r="D24" s="244"/>
      <c r="E24" s="244"/>
      <c r="F24" s="244"/>
      <c r="G24" s="244"/>
      <c r="H24" s="244"/>
      <c r="I24" s="244"/>
      <c r="J24" s="244"/>
      <c r="K24" s="244"/>
      <c r="L24" s="244"/>
      <c r="M24" s="244"/>
      <c r="N24" s="244"/>
      <c r="O24" s="244"/>
    </row>
    <row r="25" spans="1:15" ht="10.5" customHeight="1"/>
    <row r="26" spans="1:15" ht="15.75">
      <c r="B26" s="245" t="s">
        <v>135</v>
      </c>
      <c r="C26" s="245"/>
    </row>
    <row r="27" spans="1:15" s="246" customFormat="1" ht="15.75">
      <c r="B27" s="263" t="s">
        <v>423</v>
      </c>
      <c r="C27" s="245"/>
    </row>
    <row r="28" spans="1:15" ht="15.75">
      <c r="B28" s="245" t="s">
        <v>370</v>
      </c>
    </row>
  </sheetData>
  <mergeCells count="25">
    <mergeCell ref="L9:L12"/>
    <mergeCell ref="M9:M12"/>
    <mergeCell ref="A1:F1"/>
    <mergeCell ref="A2:F2"/>
    <mergeCell ref="A3:O3"/>
    <mergeCell ref="A5:O5"/>
    <mergeCell ref="K6:L8"/>
    <mergeCell ref="A4:O4"/>
    <mergeCell ref="M6:N8"/>
    <mergeCell ref="O6:O12"/>
    <mergeCell ref="D9:D12"/>
    <mergeCell ref="E9:E12"/>
    <mergeCell ref="G9:G12"/>
    <mergeCell ref="D6:F8"/>
    <mergeCell ref="N9:N12"/>
    <mergeCell ref="H9:H12"/>
    <mergeCell ref="F9:F12"/>
    <mergeCell ref="A6:A12"/>
    <mergeCell ref="B6:B12"/>
    <mergeCell ref="C6:C12"/>
    <mergeCell ref="K9:K12"/>
    <mergeCell ref="G6:H8"/>
    <mergeCell ref="I6:J8"/>
    <mergeCell ref="I9:I12"/>
    <mergeCell ref="J9:J12"/>
  </mergeCells>
  <printOptions horizontalCentered="1"/>
  <pageMargins left="0.23622047244094491" right="0.23622047244094491" top="0.68" bottom="0.67" header="0.31496062992125984" footer="0.31496062992125984"/>
  <pageSetup paperSize="9" scale="79" fitToHeight="0" pageOrder="overThenDown" orientation="landscape" r:id="rId1"/>
  <headerFooter>
    <oddFooter>&amp;R&amp;14&amp;P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C307"/>
  <sheetViews>
    <sheetView view="pageBreakPreview" topLeftCell="A196" zoomScale="70" zoomScaleNormal="70" zoomScaleSheetLayoutView="70" workbookViewId="0">
      <selection activeCell="O20" sqref="O20"/>
    </sheetView>
  </sheetViews>
  <sheetFormatPr defaultColWidth="9.125" defaultRowHeight="15.75"/>
  <cols>
    <col min="1" max="1" width="6.25" style="473" customWidth="1"/>
    <col min="2" max="2" width="47.75" style="454" customWidth="1"/>
    <col min="3" max="4" width="10.375" style="647" hidden="1" customWidth="1"/>
    <col min="5" max="5" width="11.875" style="454" customWidth="1"/>
    <col min="6" max="6" width="22.625" style="474" customWidth="1"/>
    <col min="7" max="7" width="15.875" style="475" customWidth="1"/>
    <col min="8" max="8" width="17.75" style="475" customWidth="1"/>
    <col min="9" max="9" width="15.125" style="475" customWidth="1"/>
    <col min="10" max="10" width="14.375" style="475" customWidth="1"/>
    <col min="11" max="11" width="14" style="475" hidden="1" customWidth="1"/>
    <col min="12" max="12" width="16" style="475" hidden="1" customWidth="1"/>
    <col min="13" max="13" width="13.25" style="475" hidden="1" customWidth="1"/>
    <col min="14" max="14" width="10.625" style="475" hidden="1" customWidth="1"/>
    <col min="15" max="16" width="16" style="475" customWidth="1"/>
    <col min="17" max="17" width="15.375" style="475" customWidth="1"/>
    <col min="18" max="18" width="11.375" style="475" customWidth="1"/>
    <col min="19" max="19" width="16.25" style="475" hidden="1" customWidth="1"/>
    <col min="20" max="20" width="14.625" style="475" hidden="1" customWidth="1"/>
    <col min="21" max="21" width="15.125" style="475" hidden="1" customWidth="1"/>
    <col min="22" max="22" width="14.25" style="475" hidden="1" customWidth="1"/>
    <col min="23" max="23" width="26.375" style="475" customWidth="1"/>
    <col min="24" max="24" width="9.375" style="475" hidden="1" customWidth="1"/>
    <col min="25" max="25" width="10.375" style="475" hidden="1" customWidth="1"/>
    <col min="26" max="26" width="9.75" style="475" hidden="1" customWidth="1"/>
    <col min="27" max="28" width="9.125" style="470" hidden="1" customWidth="1"/>
    <col min="29" max="29" width="15" style="470" hidden="1" customWidth="1"/>
    <col min="30" max="30" width="35.75" style="470" customWidth="1"/>
    <col min="31" max="16384" width="9.125" style="470"/>
  </cols>
  <sheetData>
    <row r="1" spans="1:26" s="452" customFormat="1" hidden="1">
      <c r="A1" s="877" t="s">
        <v>407</v>
      </c>
      <c r="B1" s="877"/>
      <c r="C1" s="877"/>
      <c r="D1" s="877"/>
      <c r="E1" s="877"/>
      <c r="F1" s="877"/>
      <c r="G1" s="877"/>
      <c r="H1" s="877"/>
      <c r="I1" s="877"/>
      <c r="J1" s="877"/>
      <c r="K1" s="877"/>
      <c r="L1" s="615"/>
      <c r="M1" s="615" t="s">
        <v>0</v>
      </c>
      <c r="N1" s="616"/>
      <c r="O1" s="616"/>
      <c r="P1" s="616"/>
      <c r="Q1" s="616"/>
      <c r="R1" s="616"/>
      <c r="S1" s="616"/>
      <c r="T1" s="616"/>
      <c r="U1" s="616"/>
      <c r="V1" s="616"/>
      <c r="W1" s="648"/>
      <c r="X1" s="451"/>
      <c r="Y1" s="451"/>
      <c r="Z1" s="451"/>
    </row>
    <row r="2" spans="1:26" s="452" customFormat="1" hidden="1">
      <c r="A2" s="1045" t="s">
        <v>447</v>
      </c>
      <c r="B2" s="1045"/>
      <c r="C2" s="1045"/>
      <c r="D2" s="1045"/>
      <c r="E2" s="1045"/>
      <c r="F2" s="1045"/>
      <c r="G2" s="1045"/>
      <c r="H2" s="1045"/>
      <c r="I2" s="1045"/>
      <c r="J2" s="1045"/>
      <c r="K2" s="1045"/>
      <c r="L2" s="617"/>
      <c r="M2" s="617" t="s">
        <v>2</v>
      </c>
      <c r="N2" s="618"/>
      <c r="O2" s="618"/>
      <c r="P2" s="618"/>
      <c r="Q2" s="618"/>
      <c r="R2" s="618"/>
      <c r="S2" s="618"/>
      <c r="T2" s="618"/>
      <c r="U2" s="618"/>
      <c r="V2" s="618"/>
      <c r="W2" s="618"/>
      <c r="X2" s="451"/>
      <c r="Y2" s="451"/>
      <c r="Z2" s="451"/>
    </row>
    <row r="3" spans="1:26" s="452" customFormat="1" hidden="1">
      <c r="A3" s="1046" t="s">
        <v>3</v>
      </c>
      <c r="B3" s="1046"/>
      <c r="C3" s="1046"/>
      <c r="D3" s="1046"/>
      <c r="E3" s="1046"/>
      <c r="F3" s="1046"/>
      <c r="G3" s="1046"/>
      <c r="H3" s="1046"/>
      <c r="I3" s="1046"/>
      <c r="J3" s="1046"/>
      <c r="K3" s="1046"/>
      <c r="L3" s="1046"/>
      <c r="M3" s="1046"/>
      <c r="N3" s="1046"/>
      <c r="O3" s="1046"/>
      <c r="P3" s="1046"/>
      <c r="Q3" s="1046"/>
      <c r="R3" s="1046"/>
      <c r="S3" s="1046"/>
      <c r="T3" s="1046"/>
      <c r="U3" s="1046"/>
      <c r="V3" s="1046"/>
      <c r="W3" s="1046"/>
      <c r="X3" s="451"/>
      <c r="Y3" s="451"/>
      <c r="Z3" s="451"/>
    </row>
    <row r="4" spans="1:26" s="452" customFormat="1">
      <c r="A4" s="873" t="s">
        <v>967</v>
      </c>
      <c r="B4" s="873"/>
      <c r="C4" s="873"/>
      <c r="D4" s="873"/>
      <c r="E4" s="873"/>
      <c r="F4" s="873"/>
      <c r="G4" s="873"/>
      <c r="H4" s="873"/>
      <c r="I4" s="873"/>
      <c r="J4" s="873"/>
      <c r="K4" s="873"/>
      <c r="L4" s="873"/>
      <c r="M4" s="873"/>
      <c r="N4" s="873"/>
      <c r="O4" s="873"/>
      <c r="P4" s="873"/>
      <c r="Q4" s="873"/>
      <c r="R4" s="873"/>
      <c r="S4" s="873"/>
      <c r="T4" s="873"/>
      <c r="U4" s="873"/>
      <c r="V4" s="873"/>
      <c r="W4" s="873"/>
      <c r="X4" s="451"/>
      <c r="Y4" s="451"/>
      <c r="Z4" s="451"/>
    </row>
    <row r="5" spans="1:26" s="454" customFormat="1">
      <c r="A5" s="877" t="s">
        <v>1188</v>
      </c>
      <c r="B5" s="877"/>
      <c r="C5" s="877"/>
      <c r="D5" s="877"/>
      <c r="E5" s="877"/>
      <c r="F5" s="877"/>
      <c r="G5" s="877"/>
      <c r="H5" s="877"/>
      <c r="I5" s="877"/>
      <c r="J5" s="877"/>
      <c r="K5" s="877"/>
      <c r="L5" s="877"/>
      <c r="M5" s="877"/>
      <c r="N5" s="877"/>
      <c r="O5" s="877"/>
      <c r="P5" s="877"/>
      <c r="Q5" s="877"/>
      <c r="R5" s="877"/>
      <c r="S5" s="877"/>
      <c r="T5" s="877"/>
      <c r="U5" s="877"/>
      <c r="V5" s="877"/>
      <c r="W5" s="877"/>
      <c r="X5" s="453"/>
      <c r="Y5" s="453"/>
      <c r="Z5" s="453"/>
    </row>
    <row r="6" spans="1:26" s="454" customFormat="1">
      <c r="A6" s="878" t="str">
        <f>'Bieu NSDP In 2'!A3:X3</f>
        <v>(Kèm theo Nghị quyết số  217/NQ-HĐND ngày  27 tháng 4 năm 2021 của HĐND tỉnh Điện Biên)</v>
      </c>
      <c r="B6" s="878"/>
      <c r="C6" s="878"/>
      <c r="D6" s="878"/>
      <c r="E6" s="878"/>
      <c r="F6" s="878"/>
      <c r="G6" s="878"/>
      <c r="H6" s="878"/>
      <c r="I6" s="878"/>
      <c r="J6" s="878"/>
      <c r="K6" s="878"/>
      <c r="L6" s="878"/>
      <c r="M6" s="878"/>
      <c r="N6" s="878"/>
      <c r="O6" s="878"/>
      <c r="P6" s="878"/>
      <c r="Q6" s="878"/>
      <c r="R6" s="878"/>
      <c r="S6" s="878"/>
      <c r="T6" s="878"/>
      <c r="U6" s="878"/>
      <c r="V6" s="878"/>
      <c r="W6" s="878"/>
      <c r="X6" s="453"/>
      <c r="Y6" s="453"/>
      <c r="Z6" s="453"/>
    </row>
    <row r="7" spans="1:26" s="454" customFormat="1">
      <c r="A7" s="876" t="s">
        <v>4</v>
      </c>
      <c r="B7" s="876"/>
      <c r="C7" s="876"/>
      <c r="D7" s="876"/>
      <c r="E7" s="876"/>
      <c r="F7" s="876"/>
      <c r="G7" s="876"/>
      <c r="H7" s="876"/>
      <c r="I7" s="876"/>
      <c r="J7" s="876"/>
      <c r="K7" s="876"/>
      <c r="L7" s="876"/>
      <c r="M7" s="876"/>
      <c r="N7" s="876"/>
      <c r="O7" s="876"/>
      <c r="P7" s="876"/>
      <c r="Q7" s="876"/>
      <c r="R7" s="876"/>
      <c r="S7" s="876"/>
      <c r="T7" s="876"/>
      <c r="U7" s="876"/>
      <c r="V7" s="876"/>
      <c r="W7" s="876"/>
      <c r="X7" s="455"/>
      <c r="Y7" s="455"/>
      <c r="Z7" s="455"/>
    </row>
    <row r="8" spans="1:26" s="454" customFormat="1" ht="20.25" customHeight="1">
      <c r="A8" s="872" t="s">
        <v>5</v>
      </c>
      <c r="B8" s="872" t="s">
        <v>86</v>
      </c>
      <c r="C8" s="872" t="s">
        <v>1788</v>
      </c>
      <c r="D8" s="872" t="s">
        <v>1822</v>
      </c>
      <c r="E8" s="872" t="s">
        <v>341</v>
      </c>
      <c r="F8" s="872" t="s">
        <v>118</v>
      </c>
      <c r="G8" s="872"/>
      <c r="H8" s="872"/>
      <c r="I8" s="872" t="s">
        <v>449</v>
      </c>
      <c r="J8" s="872"/>
      <c r="K8" s="506" t="s">
        <v>450</v>
      </c>
      <c r="L8" s="506"/>
      <c r="M8" s="506"/>
      <c r="N8" s="506"/>
      <c r="O8" s="872" t="s">
        <v>452</v>
      </c>
      <c r="P8" s="872"/>
      <c r="Q8" s="872"/>
      <c r="R8" s="872"/>
      <c r="S8" s="872" t="s">
        <v>537</v>
      </c>
      <c r="T8" s="872"/>
      <c r="U8" s="872"/>
      <c r="V8" s="872"/>
      <c r="W8" s="872" t="s">
        <v>9</v>
      </c>
      <c r="X8" s="452"/>
      <c r="Y8" s="452"/>
      <c r="Z8" s="452"/>
    </row>
    <row r="9" spans="1:26" s="665" customFormat="1" ht="27.75" customHeight="1">
      <c r="A9" s="872"/>
      <c r="B9" s="872"/>
      <c r="C9" s="872"/>
      <c r="D9" s="872"/>
      <c r="E9" s="872"/>
      <c r="F9" s="872"/>
      <c r="G9" s="872"/>
      <c r="H9" s="872"/>
      <c r="I9" s="872"/>
      <c r="J9" s="872"/>
      <c r="K9" s="872" t="s">
        <v>451</v>
      </c>
      <c r="L9" s="872"/>
      <c r="M9" s="872"/>
      <c r="N9" s="872"/>
      <c r="O9" s="872"/>
      <c r="P9" s="872"/>
      <c r="Q9" s="872"/>
      <c r="R9" s="872"/>
      <c r="S9" s="872"/>
      <c r="T9" s="872"/>
      <c r="U9" s="872"/>
      <c r="V9" s="872"/>
      <c r="W9" s="872"/>
    </row>
    <row r="10" spans="1:26" s="665" customFormat="1" ht="30" customHeight="1">
      <c r="A10" s="872"/>
      <c r="B10" s="872"/>
      <c r="C10" s="872"/>
      <c r="D10" s="872"/>
      <c r="E10" s="872"/>
      <c r="F10" s="872" t="s">
        <v>91</v>
      </c>
      <c r="G10" s="872" t="s">
        <v>92</v>
      </c>
      <c r="H10" s="872"/>
      <c r="I10" s="872" t="s">
        <v>93</v>
      </c>
      <c r="J10" s="872" t="s">
        <v>539</v>
      </c>
      <c r="K10" s="872" t="s">
        <v>93</v>
      </c>
      <c r="L10" s="872" t="s">
        <v>539</v>
      </c>
      <c r="M10" s="872"/>
      <c r="N10" s="872"/>
      <c r="O10" s="872" t="s">
        <v>93</v>
      </c>
      <c r="P10" s="872" t="s">
        <v>539</v>
      </c>
      <c r="Q10" s="872"/>
      <c r="R10" s="872"/>
      <c r="S10" s="872" t="s">
        <v>93</v>
      </c>
      <c r="T10" s="872" t="s">
        <v>539</v>
      </c>
      <c r="U10" s="872"/>
      <c r="V10" s="872"/>
      <c r="W10" s="872"/>
    </row>
    <row r="11" spans="1:26" s="665" customFormat="1">
      <c r="A11" s="872"/>
      <c r="B11" s="872"/>
      <c r="C11" s="872"/>
      <c r="D11" s="872"/>
      <c r="E11" s="872"/>
      <c r="F11" s="872"/>
      <c r="G11" s="872" t="s">
        <v>93</v>
      </c>
      <c r="H11" s="872" t="s">
        <v>539</v>
      </c>
      <c r="I11" s="872"/>
      <c r="J11" s="872"/>
      <c r="K11" s="872"/>
      <c r="L11" s="872" t="s">
        <v>12</v>
      </c>
      <c r="M11" s="871" t="s">
        <v>94</v>
      </c>
      <c r="N11" s="871"/>
      <c r="O11" s="872"/>
      <c r="P11" s="872" t="s">
        <v>12</v>
      </c>
      <c r="Q11" s="871" t="s">
        <v>94</v>
      </c>
      <c r="R11" s="871"/>
      <c r="S11" s="872"/>
      <c r="T11" s="872" t="s">
        <v>12</v>
      </c>
      <c r="U11" s="871" t="s">
        <v>94</v>
      </c>
      <c r="V11" s="871"/>
      <c r="W11" s="872"/>
    </row>
    <row r="12" spans="1:26" s="665" customFormat="1">
      <c r="A12" s="872"/>
      <c r="B12" s="872"/>
      <c r="C12" s="872"/>
      <c r="D12" s="872"/>
      <c r="E12" s="872"/>
      <c r="F12" s="872"/>
      <c r="G12" s="872"/>
      <c r="H12" s="872"/>
      <c r="I12" s="872"/>
      <c r="J12" s="872"/>
      <c r="K12" s="872"/>
      <c r="L12" s="872"/>
      <c r="M12" s="871" t="s">
        <v>329</v>
      </c>
      <c r="N12" s="871" t="s">
        <v>454</v>
      </c>
      <c r="O12" s="872"/>
      <c r="P12" s="872"/>
      <c r="Q12" s="871" t="s">
        <v>329</v>
      </c>
      <c r="R12" s="871" t="s">
        <v>454</v>
      </c>
      <c r="S12" s="872"/>
      <c r="T12" s="872"/>
      <c r="U12" s="871" t="s">
        <v>329</v>
      </c>
      <c r="V12" s="871" t="s">
        <v>454</v>
      </c>
      <c r="W12" s="872"/>
    </row>
    <row r="13" spans="1:26" s="665" customFormat="1">
      <c r="A13" s="872"/>
      <c r="B13" s="872"/>
      <c r="C13" s="872"/>
      <c r="D13" s="872"/>
      <c r="E13" s="872"/>
      <c r="F13" s="872"/>
      <c r="G13" s="872"/>
      <c r="H13" s="872"/>
      <c r="I13" s="872"/>
      <c r="J13" s="872"/>
      <c r="K13" s="872"/>
      <c r="L13" s="872"/>
      <c r="M13" s="871"/>
      <c r="N13" s="871"/>
      <c r="O13" s="872"/>
      <c r="P13" s="872"/>
      <c r="Q13" s="871"/>
      <c r="R13" s="871"/>
      <c r="S13" s="872"/>
      <c r="T13" s="872"/>
      <c r="U13" s="871"/>
      <c r="V13" s="871"/>
      <c r="W13" s="872"/>
    </row>
    <row r="14" spans="1:26" s="665" customFormat="1" ht="33" customHeight="1">
      <c r="A14" s="872"/>
      <c r="B14" s="872"/>
      <c r="C14" s="872"/>
      <c r="D14" s="872"/>
      <c r="E14" s="872"/>
      <c r="F14" s="872"/>
      <c r="G14" s="872"/>
      <c r="H14" s="872"/>
      <c r="I14" s="872"/>
      <c r="J14" s="872"/>
      <c r="K14" s="872"/>
      <c r="L14" s="872"/>
      <c r="M14" s="871"/>
      <c r="N14" s="871"/>
      <c r="O14" s="872"/>
      <c r="P14" s="872"/>
      <c r="Q14" s="871"/>
      <c r="R14" s="871"/>
      <c r="S14" s="872"/>
      <c r="T14" s="872"/>
      <c r="U14" s="871"/>
      <c r="V14" s="871"/>
      <c r="W14" s="872"/>
    </row>
    <row r="15" spans="1:26" s="667" customFormat="1">
      <c r="A15" s="460">
        <v>1</v>
      </c>
      <c r="B15" s="460">
        <v>2</v>
      </c>
      <c r="C15" s="463">
        <v>3</v>
      </c>
      <c r="D15" s="463"/>
      <c r="E15" s="460"/>
      <c r="F15" s="460">
        <v>4</v>
      </c>
      <c r="G15" s="460">
        <v>5</v>
      </c>
      <c r="H15" s="460">
        <v>6</v>
      </c>
      <c r="I15" s="460">
        <v>7</v>
      </c>
      <c r="J15" s="460">
        <v>8</v>
      </c>
      <c r="K15" s="460">
        <v>9</v>
      </c>
      <c r="L15" s="460">
        <v>10</v>
      </c>
      <c r="M15" s="460">
        <v>11</v>
      </c>
      <c r="N15" s="460">
        <v>12</v>
      </c>
      <c r="O15" s="460">
        <v>9</v>
      </c>
      <c r="P15" s="460">
        <v>10</v>
      </c>
      <c r="Q15" s="460">
        <v>11</v>
      </c>
      <c r="R15" s="460">
        <v>12</v>
      </c>
      <c r="S15" s="460">
        <v>13</v>
      </c>
      <c r="T15" s="460">
        <v>14</v>
      </c>
      <c r="U15" s="460">
        <v>15</v>
      </c>
      <c r="V15" s="460">
        <v>16</v>
      </c>
      <c r="W15" s="460">
        <v>13</v>
      </c>
      <c r="X15" s="460">
        <v>26</v>
      </c>
      <c r="Y15" s="460">
        <v>27</v>
      </c>
      <c r="Z15" s="460">
        <v>28</v>
      </c>
    </row>
    <row r="16" spans="1:26" s="668" customFormat="1" ht="27" customHeight="1">
      <c r="A16" s="571"/>
      <c r="B16" s="823" t="s">
        <v>17</v>
      </c>
      <c r="C16" s="823"/>
      <c r="D16" s="823"/>
      <c r="E16" s="823"/>
      <c r="F16" s="572"/>
      <c r="G16" s="573">
        <v>1900540.8752669999</v>
      </c>
      <c r="H16" s="573">
        <v>1580540.8752669999</v>
      </c>
      <c r="I16" s="573">
        <v>142157.142662</v>
      </c>
      <c r="J16" s="573">
        <v>142157.142662</v>
      </c>
      <c r="K16" s="573">
        <v>0</v>
      </c>
      <c r="L16" s="573">
        <v>0</v>
      </c>
      <c r="M16" s="573">
        <v>0</v>
      </c>
      <c r="N16" s="573">
        <v>0</v>
      </c>
      <c r="O16" s="573">
        <v>1731999.8511999999</v>
      </c>
      <c r="P16" s="573">
        <v>1411999.8511999999</v>
      </c>
      <c r="Q16" s="573">
        <v>0</v>
      </c>
      <c r="R16" s="573">
        <v>0</v>
      </c>
      <c r="S16" s="573">
        <v>0</v>
      </c>
      <c r="T16" s="573">
        <v>0</v>
      </c>
      <c r="U16" s="573">
        <v>0</v>
      </c>
      <c r="V16" s="573">
        <v>0</v>
      </c>
      <c r="W16" s="463"/>
      <c r="X16" s="463"/>
      <c r="Y16" s="463"/>
      <c r="Z16" s="463"/>
    </row>
    <row r="17" spans="1:29" s="668" customFormat="1" ht="84" customHeight="1">
      <c r="A17" s="571" t="s">
        <v>301</v>
      </c>
      <c r="B17" s="619" t="s">
        <v>1189</v>
      </c>
      <c r="C17" s="823" t="s">
        <v>1798</v>
      </c>
      <c r="D17" s="823" t="s">
        <v>1789</v>
      </c>
      <c r="E17" s="823"/>
      <c r="F17" s="620"/>
      <c r="G17" s="479">
        <v>1300000</v>
      </c>
      <c r="H17" s="479">
        <v>980000</v>
      </c>
      <c r="I17" s="479"/>
      <c r="J17" s="479"/>
      <c r="K17" s="479"/>
      <c r="L17" s="479"/>
      <c r="M17" s="479"/>
      <c r="N17" s="479"/>
      <c r="O17" s="479">
        <v>1300000</v>
      </c>
      <c r="P17" s="479">
        <v>980000</v>
      </c>
      <c r="Q17" s="479"/>
      <c r="R17" s="479"/>
      <c r="S17" s="479"/>
      <c r="T17" s="479"/>
      <c r="U17" s="479"/>
      <c r="V17" s="479"/>
      <c r="W17" s="463"/>
      <c r="X17" s="463"/>
      <c r="Y17" s="463"/>
      <c r="Z17" s="621"/>
    </row>
    <row r="18" spans="1:29" s="668" customFormat="1" ht="78" customHeight="1">
      <c r="A18" s="571" t="s">
        <v>310</v>
      </c>
      <c r="B18" s="619" t="s">
        <v>1207</v>
      </c>
      <c r="C18" s="823"/>
      <c r="D18" s="823"/>
      <c r="E18" s="823"/>
      <c r="F18" s="620"/>
      <c r="G18" s="479">
        <v>600540.87526699994</v>
      </c>
      <c r="H18" s="479">
        <v>600540.87526699994</v>
      </c>
      <c r="I18" s="479">
        <v>142157.142662</v>
      </c>
      <c r="J18" s="479">
        <v>142157.142662</v>
      </c>
      <c r="K18" s="479">
        <v>0</v>
      </c>
      <c r="L18" s="479">
        <v>0</v>
      </c>
      <c r="M18" s="479">
        <v>0</v>
      </c>
      <c r="N18" s="479">
        <v>0</v>
      </c>
      <c r="O18" s="479">
        <v>431999.85119999998</v>
      </c>
      <c r="P18" s="479">
        <v>431999.85119999998</v>
      </c>
      <c r="Q18" s="479">
        <v>0</v>
      </c>
      <c r="R18" s="479">
        <v>0</v>
      </c>
      <c r="S18" s="479"/>
      <c r="T18" s="479"/>
      <c r="U18" s="479"/>
      <c r="V18" s="479"/>
      <c r="W18" s="463"/>
      <c r="X18" s="463"/>
      <c r="Y18" s="463"/>
      <c r="Z18" s="621"/>
      <c r="AC18" s="668">
        <v>432000</v>
      </c>
    </row>
    <row r="19" spans="1:29" s="668" customFormat="1" ht="61.5" customHeight="1">
      <c r="A19" s="466" t="s">
        <v>97</v>
      </c>
      <c r="B19" s="467" t="s">
        <v>456</v>
      </c>
      <c r="C19" s="823"/>
      <c r="D19" s="823"/>
      <c r="E19" s="823"/>
      <c r="F19" s="620"/>
      <c r="G19" s="479">
        <v>265384.58406699996</v>
      </c>
      <c r="H19" s="479">
        <v>265384.58406699996</v>
      </c>
      <c r="I19" s="479">
        <v>142157.142662</v>
      </c>
      <c r="J19" s="479">
        <v>142157.142662</v>
      </c>
      <c r="K19" s="479">
        <v>0</v>
      </c>
      <c r="L19" s="479">
        <v>0</v>
      </c>
      <c r="M19" s="479">
        <v>0</v>
      </c>
      <c r="N19" s="479">
        <v>0</v>
      </c>
      <c r="O19" s="479">
        <v>96843.56</v>
      </c>
      <c r="P19" s="479">
        <v>96843.56</v>
      </c>
      <c r="Q19" s="479">
        <v>0</v>
      </c>
      <c r="R19" s="479">
        <v>0</v>
      </c>
      <c r="S19" s="479">
        <v>0</v>
      </c>
      <c r="T19" s="479">
        <v>0</v>
      </c>
      <c r="U19" s="479">
        <v>0</v>
      </c>
      <c r="V19" s="479">
        <v>0</v>
      </c>
      <c r="W19" s="463"/>
      <c r="X19" s="463"/>
      <c r="Y19" s="463"/>
      <c r="Z19" s="621"/>
      <c r="AC19" s="668">
        <f>P18-AC18</f>
        <v>-0.14880000002449378</v>
      </c>
    </row>
    <row r="20" spans="1:29" s="668" customFormat="1" ht="58.5" customHeight="1">
      <c r="A20" s="466" t="s">
        <v>19</v>
      </c>
      <c r="B20" s="467" t="s">
        <v>540</v>
      </c>
      <c r="C20" s="823"/>
      <c r="D20" s="823"/>
      <c r="E20" s="823"/>
      <c r="F20" s="620"/>
      <c r="G20" s="479">
        <v>3200</v>
      </c>
      <c r="H20" s="479">
        <v>3200</v>
      </c>
      <c r="I20" s="479">
        <v>0</v>
      </c>
      <c r="J20" s="479">
        <v>0</v>
      </c>
      <c r="K20" s="479">
        <v>0</v>
      </c>
      <c r="L20" s="479">
        <v>0</v>
      </c>
      <c r="M20" s="479">
        <v>0</v>
      </c>
      <c r="N20" s="479">
        <v>0</v>
      </c>
      <c r="O20" s="479">
        <v>3200</v>
      </c>
      <c r="P20" s="479">
        <v>3200</v>
      </c>
      <c r="Q20" s="479">
        <v>0</v>
      </c>
      <c r="R20" s="479">
        <v>0</v>
      </c>
      <c r="S20" s="479"/>
      <c r="T20" s="479"/>
      <c r="U20" s="479"/>
      <c r="V20" s="479"/>
      <c r="W20" s="463"/>
      <c r="X20" s="463"/>
      <c r="Y20" s="463"/>
      <c r="Z20" s="621"/>
    </row>
    <row r="21" spans="1:29" s="667" customFormat="1" ht="33.75" customHeight="1">
      <c r="A21" s="669">
        <v>1</v>
      </c>
      <c r="B21" s="614" t="s">
        <v>1216</v>
      </c>
      <c r="C21" s="823" t="s">
        <v>1823</v>
      </c>
      <c r="D21" s="823" t="s">
        <v>1824</v>
      </c>
      <c r="E21" s="822"/>
      <c r="F21" s="567"/>
      <c r="G21" s="478">
        <v>3200</v>
      </c>
      <c r="H21" s="478">
        <v>3200</v>
      </c>
      <c r="I21" s="478"/>
      <c r="J21" s="478"/>
      <c r="K21" s="478"/>
      <c r="L21" s="478"/>
      <c r="M21" s="478"/>
      <c r="N21" s="478"/>
      <c r="O21" s="478">
        <v>3200</v>
      </c>
      <c r="P21" s="478">
        <v>3200</v>
      </c>
      <c r="Q21" s="478"/>
      <c r="R21" s="478"/>
      <c r="S21" s="478"/>
      <c r="T21" s="478"/>
      <c r="U21" s="478"/>
      <c r="V21" s="478"/>
      <c r="W21" s="460"/>
      <c r="X21" s="460"/>
      <c r="Y21" s="460"/>
      <c r="Z21" s="599"/>
    </row>
    <row r="22" spans="1:29" s="668" customFormat="1" ht="37.5" customHeight="1">
      <c r="A22" s="466" t="s">
        <v>24</v>
      </c>
      <c r="B22" s="467" t="s">
        <v>1215</v>
      </c>
      <c r="C22" s="823"/>
      <c r="D22" s="823"/>
      <c r="E22" s="823"/>
      <c r="F22" s="620"/>
      <c r="G22" s="479">
        <v>262184.58406699996</v>
      </c>
      <c r="H22" s="479">
        <v>262184.58406699996</v>
      </c>
      <c r="I22" s="479">
        <v>142157.142662</v>
      </c>
      <c r="J22" s="479">
        <v>142157.142662</v>
      </c>
      <c r="K22" s="479">
        <v>0</v>
      </c>
      <c r="L22" s="479">
        <v>0</v>
      </c>
      <c r="M22" s="479">
        <v>0</v>
      </c>
      <c r="N22" s="479">
        <v>0</v>
      </c>
      <c r="O22" s="479">
        <v>93643.56</v>
      </c>
      <c r="P22" s="479">
        <v>93643.56</v>
      </c>
      <c r="Q22" s="479">
        <v>0</v>
      </c>
      <c r="R22" s="479">
        <v>0</v>
      </c>
      <c r="S22" s="479">
        <v>0</v>
      </c>
      <c r="T22" s="479">
        <v>0</v>
      </c>
      <c r="U22" s="479">
        <v>0</v>
      </c>
      <c r="V22" s="479">
        <v>0</v>
      </c>
      <c r="W22" s="460"/>
      <c r="X22" s="463"/>
      <c r="Y22" s="463"/>
      <c r="Z22" s="621"/>
    </row>
    <row r="23" spans="1:29" s="667" customFormat="1" ht="47.25" customHeight="1">
      <c r="A23" s="670">
        <v>1</v>
      </c>
      <c r="B23" s="614" t="s">
        <v>1214</v>
      </c>
      <c r="C23" s="823" t="s">
        <v>1823</v>
      </c>
      <c r="D23" s="823" t="s">
        <v>1801</v>
      </c>
      <c r="E23" s="822"/>
      <c r="F23" s="567" t="s">
        <v>1217</v>
      </c>
      <c r="G23" s="478">
        <v>10290</v>
      </c>
      <c r="H23" s="478">
        <v>10290</v>
      </c>
      <c r="I23" s="478">
        <v>7290</v>
      </c>
      <c r="J23" s="478">
        <v>7290</v>
      </c>
      <c r="K23" s="478"/>
      <c r="L23" s="478"/>
      <c r="M23" s="478"/>
      <c r="N23" s="478"/>
      <c r="O23" s="478">
        <v>2798.5230000000001</v>
      </c>
      <c r="P23" s="478">
        <v>2798.5230000000001</v>
      </c>
      <c r="Q23" s="478"/>
      <c r="R23" s="478"/>
      <c r="S23" s="478"/>
      <c r="T23" s="478"/>
      <c r="U23" s="478"/>
      <c r="V23" s="478"/>
      <c r="W23" s="460"/>
      <c r="X23" s="460"/>
      <c r="Y23" s="460"/>
      <c r="Z23" s="599"/>
    </row>
    <row r="24" spans="1:29" s="667" customFormat="1" ht="47.25" customHeight="1">
      <c r="A24" s="670">
        <v>2</v>
      </c>
      <c r="B24" s="614" t="s">
        <v>1211</v>
      </c>
      <c r="C24" s="823" t="s">
        <v>1823</v>
      </c>
      <c r="D24" s="823" t="s">
        <v>1793</v>
      </c>
      <c r="E24" s="822"/>
      <c r="F24" s="567" t="s">
        <v>1220</v>
      </c>
      <c r="G24" s="478">
        <v>2340</v>
      </c>
      <c r="H24" s="478">
        <v>2340</v>
      </c>
      <c r="I24" s="478">
        <v>1912</v>
      </c>
      <c r="J24" s="478">
        <v>1912</v>
      </c>
      <c r="K24" s="478"/>
      <c r="L24" s="478"/>
      <c r="M24" s="478"/>
      <c r="N24" s="478"/>
      <c r="O24" s="478">
        <v>380</v>
      </c>
      <c r="P24" s="478">
        <v>380</v>
      </c>
      <c r="Q24" s="478"/>
      <c r="R24" s="478"/>
      <c r="S24" s="478"/>
      <c r="T24" s="478"/>
      <c r="U24" s="478"/>
      <c r="V24" s="478"/>
      <c r="W24" s="460"/>
      <c r="X24" s="460"/>
      <c r="Y24" s="460"/>
      <c r="Z24" s="599"/>
    </row>
    <row r="25" spans="1:29" s="667" customFormat="1" ht="47.25" customHeight="1">
      <c r="A25" s="670">
        <v>3</v>
      </c>
      <c r="B25" s="614" t="s">
        <v>1825</v>
      </c>
      <c r="C25" s="823" t="s">
        <v>1823</v>
      </c>
      <c r="D25" s="823" t="s">
        <v>1801</v>
      </c>
      <c r="E25" s="822"/>
      <c r="F25" s="567" t="s">
        <v>1218</v>
      </c>
      <c r="G25" s="478">
        <v>4434</v>
      </c>
      <c r="H25" s="478">
        <v>4434</v>
      </c>
      <c r="I25" s="478">
        <v>3285.4659999999999</v>
      </c>
      <c r="J25" s="478">
        <v>3285.4659999999999</v>
      </c>
      <c r="K25" s="478"/>
      <c r="L25" s="478"/>
      <c r="M25" s="478"/>
      <c r="N25" s="478"/>
      <c r="O25" s="478">
        <v>1148.5</v>
      </c>
      <c r="P25" s="478">
        <v>1148.5</v>
      </c>
      <c r="Q25" s="478"/>
      <c r="R25" s="478"/>
      <c r="S25" s="478"/>
      <c r="T25" s="478"/>
      <c r="U25" s="478"/>
      <c r="V25" s="478"/>
      <c r="W25" s="460"/>
      <c r="X25" s="460"/>
      <c r="Y25" s="460"/>
      <c r="Z25" s="599"/>
    </row>
    <row r="26" spans="1:29" s="667" customFormat="1" ht="47.25" customHeight="1">
      <c r="A26" s="670">
        <v>4</v>
      </c>
      <c r="B26" s="614" t="s">
        <v>1212</v>
      </c>
      <c r="C26" s="823" t="s">
        <v>1823</v>
      </c>
      <c r="D26" s="823" t="s">
        <v>1801</v>
      </c>
      <c r="E26" s="822"/>
      <c r="F26" s="567" t="s">
        <v>1219</v>
      </c>
      <c r="G26" s="478">
        <v>1775.584067</v>
      </c>
      <c r="H26" s="478">
        <v>1775.584067</v>
      </c>
      <c r="I26" s="478">
        <v>1100</v>
      </c>
      <c r="J26" s="478">
        <v>1100</v>
      </c>
      <c r="K26" s="478"/>
      <c r="L26" s="478"/>
      <c r="M26" s="478"/>
      <c r="N26" s="478"/>
      <c r="O26" s="478">
        <v>426.22300000000001</v>
      </c>
      <c r="P26" s="478">
        <v>426.22300000000001</v>
      </c>
      <c r="Q26" s="478"/>
      <c r="R26" s="478"/>
      <c r="S26" s="478"/>
      <c r="T26" s="478"/>
      <c r="U26" s="478"/>
      <c r="V26" s="478"/>
      <c r="W26" s="460"/>
      <c r="X26" s="460"/>
      <c r="Y26" s="460"/>
      <c r="Z26" s="599"/>
    </row>
    <row r="27" spans="1:29" s="667" customFormat="1" ht="52.5" customHeight="1">
      <c r="A27" s="670">
        <v>5</v>
      </c>
      <c r="B27" s="614" t="s">
        <v>1210</v>
      </c>
      <c r="C27" s="823" t="s">
        <v>1823</v>
      </c>
      <c r="D27" s="823" t="s">
        <v>1801</v>
      </c>
      <c r="E27" s="822"/>
      <c r="F27" s="567" t="s">
        <v>1223</v>
      </c>
      <c r="G27" s="478">
        <v>1895</v>
      </c>
      <c r="H27" s="478">
        <v>1895</v>
      </c>
      <c r="I27" s="478">
        <v>778.67666199999996</v>
      </c>
      <c r="J27" s="478">
        <v>778.67666199999996</v>
      </c>
      <c r="K27" s="478"/>
      <c r="L27" s="478"/>
      <c r="M27" s="478"/>
      <c r="N27" s="478"/>
      <c r="O27" s="478">
        <v>1116.3</v>
      </c>
      <c r="P27" s="478">
        <v>1116.3</v>
      </c>
      <c r="Q27" s="478"/>
      <c r="R27" s="478"/>
      <c r="S27" s="478"/>
      <c r="T27" s="478"/>
      <c r="U27" s="478"/>
      <c r="V27" s="478"/>
      <c r="W27" s="460"/>
      <c r="X27" s="460"/>
      <c r="Y27" s="460"/>
      <c r="Z27" s="599"/>
    </row>
    <row r="28" spans="1:29" s="667" customFormat="1" ht="44.25" customHeight="1">
      <c r="A28" s="670">
        <v>6</v>
      </c>
      <c r="B28" s="614" t="s">
        <v>1213</v>
      </c>
      <c r="C28" s="823" t="s">
        <v>1823</v>
      </c>
      <c r="D28" s="823" t="s">
        <v>1789</v>
      </c>
      <c r="E28" s="822"/>
      <c r="F28" s="567" t="s">
        <v>1224</v>
      </c>
      <c r="G28" s="478">
        <v>114000</v>
      </c>
      <c r="H28" s="478">
        <v>114000</v>
      </c>
      <c r="I28" s="478">
        <v>112000</v>
      </c>
      <c r="J28" s="478">
        <v>112000</v>
      </c>
      <c r="K28" s="478"/>
      <c r="L28" s="478"/>
      <c r="M28" s="478"/>
      <c r="N28" s="478"/>
      <c r="O28" s="478">
        <v>497.01400000000001</v>
      </c>
      <c r="P28" s="478">
        <v>497.01400000000001</v>
      </c>
      <c r="Q28" s="478"/>
      <c r="R28" s="478"/>
      <c r="S28" s="478"/>
      <c r="T28" s="478"/>
      <c r="U28" s="478"/>
      <c r="V28" s="478"/>
      <c r="W28" s="460"/>
      <c r="X28" s="460"/>
      <c r="Y28" s="460"/>
      <c r="Z28" s="599"/>
    </row>
    <row r="29" spans="1:29" s="667" customFormat="1" ht="36.75" customHeight="1">
      <c r="A29" s="670">
        <v>7</v>
      </c>
      <c r="B29" s="614" t="s">
        <v>1208</v>
      </c>
      <c r="C29" s="823" t="s">
        <v>1823</v>
      </c>
      <c r="D29" s="823" t="s">
        <v>1789</v>
      </c>
      <c r="E29" s="822"/>
      <c r="F29" s="567" t="s">
        <v>1226</v>
      </c>
      <c r="G29" s="478">
        <v>26500</v>
      </c>
      <c r="H29" s="478">
        <v>26500</v>
      </c>
      <c r="I29" s="478">
        <v>13679</v>
      </c>
      <c r="J29" s="478">
        <v>13679</v>
      </c>
      <c r="K29" s="478"/>
      <c r="L29" s="478"/>
      <c r="M29" s="478"/>
      <c r="N29" s="478"/>
      <c r="O29" s="478">
        <v>12821</v>
      </c>
      <c r="P29" s="478">
        <v>12821</v>
      </c>
      <c r="Q29" s="478"/>
      <c r="R29" s="478"/>
      <c r="S29" s="478"/>
      <c r="T29" s="478"/>
      <c r="U29" s="478"/>
      <c r="V29" s="478"/>
      <c r="W29" s="460"/>
      <c r="X29" s="460"/>
      <c r="Y29" s="460"/>
      <c r="Z29" s="599"/>
    </row>
    <row r="30" spans="1:29" s="667" customFormat="1" ht="39" customHeight="1">
      <c r="A30" s="670">
        <v>8</v>
      </c>
      <c r="B30" s="614" t="s">
        <v>1209</v>
      </c>
      <c r="C30" s="823" t="s">
        <v>1823</v>
      </c>
      <c r="D30" s="823" t="s">
        <v>1789</v>
      </c>
      <c r="E30" s="822"/>
      <c r="F30" s="567" t="s">
        <v>1225</v>
      </c>
      <c r="G30" s="478">
        <v>60950</v>
      </c>
      <c r="H30" s="478">
        <v>60950</v>
      </c>
      <c r="I30" s="478">
        <v>2112</v>
      </c>
      <c r="J30" s="478">
        <v>2112</v>
      </c>
      <c r="K30" s="478"/>
      <c r="L30" s="478"/>
      <c r="M30" s="478"/>
      <c r="N30" s="478"/>
      <c r="O30" s="478">
        <v>58838</v>
      </c>
      <c r="P30" s="478">
        <v>58838</v>
      </c>
      <c r="Q30" s="478"/>
      <c r="R30" s="478"/>
      <c r="S30" s="478"/>
      <c r="T30" s="478"/>
      <c r="U30" s="478"/>
      <c r="V30" s="478"/>
      <c r="W30" s="460"/>
      <c r="X30" s="460"/>
      <c r="Y30" s="460"/>
      <c r="Z30" s="599"/>
    </row>
    <row r="31" spans="1:29" s="667" customFormat="1" ht="33.75" customHeight="1">
      <c r="A31" s="671" t="s">
        <v>270</v>
      </c>
      <c r="B31" s="624" t="s">
        <v>1826</v>
      </c>
      <c r="C31" s="823" t="s">
        <v>1823</v>
      </c>
      <c r="D31" s="823" t="s">
        <v>1789</v>
      </c>
      <c r="E31" s="822"/>
      <c r="F31" s="567"/>
      <c r="G31" s="622">
        <v>40000</v>
      </c>
      <c r="H31" s="622">
        <v>40000</v>
      </c>
      <c r="I31" s="622"/>
      <c r="J31" s="622"/>
      <c r="K31" s="622"/>
      <c r="L31" s="622"/>
      <c r="M31" s="622"/>
      <c r="N31" s="622"/>
      <c r="O31" s="622">
        <v>15618</v>
      </c>
      <c r="P31" s="622">
        <v>15618</v>
      </c>
      <c r="Q31" s="478"/>
      <c r="R31" s="478"/>
      <c r="S31" s="478"/>
      <c r="T31" s="478"/>
      <c r="U31" s="478"/>
      <c r="V31" s="478"/>
      <c r="W31" s="460"/>
      <c r="X31" s="460"/>
      <c r="Y31" s="460"/>
      <c r="Z31" s="599"/>
    </row>
    <row r="32" spans="1:29" s="668" customFormat="1" ht="45" customHeight="1">
      <c r="A32" s="466" t="s">
        <v>183</v>
      </c>
      <c r="B32" s="467" t="s">
        <v>461</v>
      </c>
      <c r="C32" s="823"/>
      <c r="D32" s="823"/>
      <c r="E32" s="823"/>
      <c r="F32" s="620"/>
      <c r="G32" s="479">
        <v>335156.29119999998</v>
      </c>
      <c r="H32" s="479">
        <v>335156.29119999998</v>
      </c>
      <c r="I32" s="479">
        <v>0</v>
      </c>
      <c r="J32" s="479">
        <v>0</v>
      </c>
      <c r="K32" s="479">
        <v>0</v>
      </c>
      <c r="L32" s="479">
        <v>0</v>
      </c>
      <c r="M32" s="479">
        <v>0</v>
      </c>
      <c r="N32" s="479">
        <v>0</v>
      </c>
      <c r="O32" s="479">
        <v>335156.29119999998</v>
      </c>
      <c r="P32" s="479">
        <v>335156.29119999998</v>
      </c>
      <c r="Q32" s="479">
        <v>0</v>
      </c>
      <c r="R32" s="479">
        <v>0</v>
      </c>
      <c r="S32" s="479"/>
      <c r="T32" s="479"/>
      <c r="U32" s="479"/>
      <c r="V32" s="479"/>
      <c r="W32" s="460"/>
      <c r="X32" s="463"/>
      <c r="Y32" s="463"/>
      <c r="Z32" s="621"/>
    </row>
    <row r="33" spans="1:26" s="668" customFormat="1" ht="38.25" customHeight="1">
      <c r="A33" s="625" t="s">
        <v>301</v>
      </c>
      <c r="B33" s="626" t="s">
        <v>1227</v>
      </c>
      <c r="C33" s="823"/>
      <c r="D33" s="823"/>
      <c r="E33" s="823"/>
      <c r="F33" s="620"/>
      <c r="G33" s="627">
        <v>92917</v>
      </c>
      <c r="H33" s="627">
        <v>92917</v>
      </c>
      <c r="I33" s="627">
        <v>0</v>
      </c>
      <c r="J33" s="627">
        <v>0</v>
      </c>
      <c r="K33" s="627">
        <v>0</v>
      </c>
      <c r="L33" s="627">
        <v>0</v>
      </c>
      <c r="M33" s="627">
        <v>0</v>
      </c>
      <c r="N33" s="627">
        <v>0</v>
      </c>
      <c r="O33" s="627">
        <v>92917</v>
      </c>
      <c r="P33" s="627">
        <v>92917</v>
      </c>
      <c r="Q33" s="627">
        <v>0</v>
      </c>
      <c r="R33" s="627">
        <v>0</v>
      </c>
      <c r="S33" s="479"/>
      <c r="T33" s="479"/>
      <c r="U33" s="479"/>
      <c r="V33" s="479"/>
      <c r="W33" s="460"/>
      <c r="X33" s="463"/>
      <c r="Y33" s="463"/>
      <c r="Z33" s="621"/>
    </row>
    <row r="34" spans="1:26" s="668" customFormat="1" ht="46.5" customHeight="1">
      <c r="A34" s="625" t="s">
        <v>1397</v>
      </c>
      <c r="B34" s="626" t="s">
        <v>1228</v>
      </c>
      <c r="C34" s="823"/>
      <c r="D34" s="823"/>
      <c r="E34" s="823"/>
      <c r="F34" s="620"/>
      <c r="G34" s="627">
        <v>2000</v>
      </c>
      <c r="H34" s="627">
        <v>2000</v>
      </c>
      <c r="I34" s="627">
        <v>0</v>
      </c>
      <c r="J34" s="627">
        <v>0</v>
      </c>
      <c r="K34" s="627">
        <v>0</v>
      </c>
      <c r="L34" s="627">
        <v>0</v>
      </c>
      <c r="M34" s="627">
        <v>0</v>
      </c>
      <c r="N34" s="627">
        <v>0</v>
      </c>
      <c r="O34" s="627">
        <v>2000</v>
      </c>
      <c r="P34" s="627">
        <v>2000</v>
      </c>
      <c r="Q34" s="627">
        <v>0</v>
      </c>
      <c r="R34" s="627">
        <v>0</v>
      </c>
      <c r="S34" s="479"/>
      <c r="T34" s="479"/>
      <c r="U34" s="479"/>
      <c r="V34" s="479"/>
      <c r="W34" s="460"/>
      <c r="X34" s="463"/>
      <c r="Y34" s="463"/>
      <c r="Z34" s="621"/>
    </row>
    <row r="35" spans="1:26" s="668" customFormat="1">
      <c r="A35" s="628"/>
      <c r="B35" s="629" t="s">
        <v>1399</v>
      </c>
      <c r="C35" s="823"/>
      <c r="D35" s="823"/>
      <c r="E35" s="823"/>
      <c r="F35" s="620"/>
      <c r="G35" s="627">
        <v>2000</v>
      </c>
      <c r="H35" s="627">
        <v>2000</v>
      </c>
      <c r="I35" s="479"/>
      <c r="J35" s="479"/>
      <c r="K35" s="479"/>
      <c r="L35" s="479"/>
      <c r="M35" s="479"/>
      <c r="N35" s="479"/>
      <c r="O35" s="627">
        <v>2000</v>
      </c>
      <c r="P35" s="627">
        <v>2000</v>
      </c>
      <c r="Q35" s="479"/>
      <c r="R35" s="479"/>
      <c r="S35" s="479"/>
      <c r="T35" s="479"/>
      <c r="U35" s="479"/>
      <c r="V35" s="479"/>
      <c r="W35" s="460"/>
      <c r="X35" s="463"/>
      <c r="Y35" s="463"/>
      <c r="Z35" s="621"/>
    </row>
    <row r="36" spans="1:26" s="668" customFormat="1" ht="27" customHeight="1">
      <c r="A36" s="625">
        <v>1</v>
      </c>
      <c r="B36" s="626" t="s">
        <v>1230</v>
      </c>
      <c r="C36" s="823"/>
      <c r="D36" s="823"/>
      <c r="E36" s="823"/>
      <c r="F36" s="620"/>
      <c r="G36" s="627">
        <v>2000</v>
      </c>
      <c r="H36" s="627">
        <v>2000</v>
      </c>
      <c r="I36" s="479"/>
      <c r="J36" s="479"/>
      <c r="K36" s="479"/>
      <c r="L36" s="479"/>
      <c r="M36" s="479"/>
      <c r="N36" s="479"/>
      <c r="O36" s="627">
        <v>2000</v>
      </c>
      <c r="P36" s="627">
        <v>2000</v>
      </c>
      <c r="Q36" s="479"/>
      <c r="R36" s="479"/>
      <c r="S36" s="479"/>
      <c r="T36" s="479"/>
      <c r="U36" s="479"/>
      <c r="V36" s="479"/>
      <c r="W36" s="460"/>
      <c r="X36" s="463"/>
      <c r="Y36" s="463"/>
      <c r="Z36" s="621"/>
    </row>
    <row r="37" spans="1:26" s="668" customFormat="1" ht="24.75" customHeight="1">
      <c r="A37" s="630"/>
      <c r="B37" s="624" t="s">
        <v>1231</v>
      </c>
      <c r="C37" s="823" t="s">
        <v>1827</v>
      </c>
      <c r="D37" s="823" t="s">
        <v>1793</v>
      </c>
      <c r="E37" s="823"/>
      <c r="F37" s="620"/>
      <c r="G37" s="622">
        <v>2000</v>
      </c>
      <c r="H37" s="622">
        <v>2000</v>
      </c>
      <c r="I37" s="479"/>
      <c r="J37" s="479"/>
      <c r="K37" s="479"/>
      <c r="L37" s="479"/>
      <c r="M37" s="479"/>
      <c r="N37" s="479"/>
      <c r="O37" s="622">
        <v>2000</v>
      </c>
      <c r="P37" s="622">
        <v>2000</v>
      </c>
      <c r="Q37" s="479"/>
      <c r="R37" s="479"/>
      <c r="S37" s="479"/>
      <c r="T37" s="479"/>
      <c r="U37" s="479"/>
      <c r="V37" s="479"/>
      <c r="W37" s="460"/>
      <c r="X37" s="463"/>
      <c r="Y37" s="463"/>
      <c r="Z37" s="621"/>
    </row>
    <row r="38" spans="1:26" s="668" customFormat="1" ht="47.25" customHeight="1">
      <c r="A38" s="625" t="s">
        <v>1398</v>
      </c>
      <c r="B38" s="626" t="s">
        <v>1232</v>
      </c>
      <c r="C38" s="823"/>
      <c r="D38" s="823"/>
      <c r="E38" s="823"/>
      <c r="F38" s="620"/>
      <c r="G38" s="627">
        <v>90917</v>
      </c>
      <c r="H38" s="627">
        <v>90917</v>
      </c>
      <c r="I38" s="627">
        <v>0</v>
      </c>
      <c r="J38" s="627">
        <v>0</v>
      </c>
      <c r="K38" s="627">
        <v>0</v>
      </c>
      <c r="L38" s="627">
        <v>0</v>
      </c>
      <c r="M38" s="627">
        <v>0</v>
      </c>
      <c r="N38" s="627">
        <v>0</v>
      </c>
      <c r="O38" s="627">
        <v>90917</v>
      </c>
      <c r="P38" s="627">
        <v>90917</v>
      </c>
      <c r="Q38" s="627">
        <v>0</v>
      </c>
      <c r="R38" s="627">
        <v>0</v>
      </c>
      <c r="S38" s="479"/>
      <c r="T38" s="479"/>
      <c r="U38" s="479"/>
      <c r="V38" s="479"/>
      <c r="W38" s="460"/>
      <c r="X38" s="463"/>
      <c r="Y38" s="463"/>
      <c r="Z38" s="621"/>
    </row>
    <row r="39" spans="1:26" s="668" customFormat="1" ht="36" customHeight="1">
      <c r="A39" s="628" t="s">
        <v>95</v>
      </c>
      <c r="B39" s="626" t="s">
        <v>1233</v>
      </c>
      <c r="C39" s="823"/>
      <c r="D39" s="823"/>
      <c r="E39" s="823"/>
      <c r="F39" s="620"/>
      <c r="G39" s="627">
        <v>57898</v>
      </c>
      <c r="H39" s="627">
        <v>57898</v>
      </c>
      <c r="I39" s="627">
        <v>0</v>
      </c>
      <c r="J39" s="627">
        <v>0</v>
      </c>
      <c r="K39" s="627">
        <v>0</v>
      </c>
      <c r="L39" s="627">
        <v>0</v>
      </c>
      <c r="M39" s="627">
        <v>0</v>
      </c>
      <c r="N39" s="627">
        <v>0</v>
      </c>
      <c r="O39" s="627">
        <v>57898</v>
      </c>
      <c r="P39" s="627">
        <v>57898</v>
      </c>
      <c r="Q39" s="627">
        <v>0</v>
      </c>
      <c r="R39" s="627">
        <v>0</v>
      </c>
      <c r="S39" s="631">
        <v>0</v>
      </c>
      <c r="T39" s="631">
        <v>0</v>
      </c>
      <c r="U39" s="631">
        <v>0</v>
      </c>
      <c r="V39" s="631">
        <v>0</v>
      </c>
      <c r="W39" s="460"/>
      <c r="X39" s="463"/>
      <c r="Y39" s="463"/>
      <c r="Z39" s="621"/>
    </row>
    <row r="40" spans="1:26" s="668" customFormat="1" ht="54" customHeight="1">
      <c r="A40" s="672">
        <v>1</v>
      </c>
      <c r="B40" s="632" t="s">
        <v>1234</v>
      </c>
      <c r="C40" s="823"/>
      <c r="D40" s="823"/>
      <c r="E40" s="823"/>
      <c r="F40" s="620"/>
      <c r="G40" s="627">
        <v>1900</v>
      </c>
      <c r="H40" s="627">
        <v>1900</v>
      </c>
      <c r="I40" s="627">
        <v>0</v>
      </c>
      <c r="J40" s="627">
        <v>0</v>
      </c>
      <c r="K40" s="627">
        <v>0</v>
      </c>
      <c r="L40" s="627">
        <v>0</v>
      </c>
      <c r="M40" s="627">
        <v>0</v>
      </c>
      <c r="N40" s="627">
        <v>0</v>
      </c>
      <c r="O40" s="627">
        <v>1900</v>
      </c>
      <c r="P40" s="627">
        <v>1900</v>
      </c>
      <c r="Q40" s="627">
        <v>0</v>
      </c>
      <c r="R40" s="627">
        <v>0</v>
      </c>
      <c r="S40" s="479"/>
      <c r="T40" s="479"/>
      <c r="U40" s="479"/>
      <c r="V40" s="479"/>
      <c r="W40" s="460"/>
      <c r="X40" s="463"/>
      <c r="Y40" s="463"/>
      <c r="Z40" s="621"/>
    </row>
    <row r="41" spans="1:26" s="668" customFormat="1" ht="26.25" customHeight="1">
      <c r="A41" s="671" t="s">
        <v>270</v>
      </c>
      <c r="B41" s="673" t="s">
        <v>1235</v>
      </c>
      <c r="C41" s="823" t="s">
        <v>1823</v>
      </c>
      <c r="D41" s="823" t="s">
        <v>1793</v>
      </c>
      <c r="E41" s="823"/>
      <c r="F41" s="620"/>
      <c r="G41" s="622">
        <v>1900</v>
      </c>
      <c r="H41" s="622">
        <v>1900</v>
      </c>
      <c r="I41" s="479"/>
      <c r="J41" s="479"/>
      <c r="K41" s="479"/>
      <c r="L41" s="479"/>
      <c r="M41" s="479"/>
      <c r="N41" s="479"/>
      <c r="O41" s="622">
        <v>1900</v>
      </c>
      <c r="P41" s="622">
        <v>1900</v>
      </c>
      <c r="Q41" s="479"/>
      <c r="R41" s="479"/>
      <c r="S41" s="479"/>
      <c r="T41" s="479"/>
      <c r="U41" s="479"/>
      <c r="V41" s="479"/>
      <c r="W41" s="460"/>
      <c r="X41" s="463"/>
      <c r="Y41" s="463"/>
      <c r="Z41" s="621"/>
    </row>
    <row r="42" spans="1:26" s="668" customFormat="1" ht="26.25" customHeight="1">
      <c r="A42" s="633">
        <v>2</v>
      </c>
      <c r="B42" s="674" t="s">
        <v>1236</v>
      </c>
      <c r="C42" s="823"/>
      <c r="D42" s="823"/>
      <c r="E42" s="823"/>
      <c r="F42" s="620"/>
      <c r="G42" s="627">
        <v>22800</v>
      </c>
      <c r="H42" s="627">
        <v>22800</v>
      </c>
      <c r="I42" s="627">
        <v>0</v>
      </c>
      <c r="J42" s="627">
        <v>0</v>
      </c>
      <c r="K42" s="627">
        <v>0</v>
      </c>
      <c r="L42" s="627">
        <v>0</v>
      </c>
      <c r="M42" s="627">
        <v>0</v>
      </c>
      <c r="N42" s="627">
        <v>0</v>
      </c>
      <c r="O42" s="627">
        <v>22800</v>
      </c>
      <c r="P42" s="627">
        <v>22800</v>
      </c>
      <c r="Q42" s="627">
        <v>0</v>
      </c>
      <c r="R42" s="627">
        <v>0</v>
      </c>
      <c r="S42" s="479"/>
      <c r="T42" s="479"/>
      <c r="U42" s="479"/>
      <c r="V42" s="479"/>
      <c r="W42" s="460"/>
      <c r="X42" s="463"/>
      <c r="Y42" s="463"/>
      <c r="Z42" s="621"/>
    </row>
    <row r="43" spans="1:26" s="668" customFormat="1" ht="26.25" customHeight="1">
      <c r="A43" s="671" t="s">
        <v>270</v>
      </c>
      <c r="B43" s="673" t="s">
        <v>1237</v>
      </c>
      <c r="C43" s="823" t="s">
        <v>1823</v>
      </c>
      <c r="D43" s="823" t="s">
        <v>1789</v>
      </c>
      <c r="E43" s="823"/>
      <c r="F43" s="620"/>
      <c r="G43" s="622">
        <v>20000</v>
      </c>
      <c r="H43" s="622">
        <v>20000</v>
      </c>
      <c r="I43" s="479"/>
      <c r="J43" s="479"/>
      <c r="K43" s="479"/>
      <c r="L43" s="479"/>
      <c r="M43" s="479"/>
      <c r="N43" s="479"/>
      <c r="O43" s="622">
        <v>20000</v>
      </c>
      <c r="P43" s="622">
        <v>20000</v>
      </c>
      <c r="Q43" s="479"/>
      <c r="R43" s="479"/>
      <c r="S43" s="479"/>
      <c r="T43" s="479"/>
      <c r="U43" s="479"/>
      <c r="V43" s="479"/>
      <c r="W43" s="460"/>
      <c r="X43" s="463"/>
      <c r="Y43" s="463"/>
      <c r="Z43" s="621"/>
    </row>
    <row r="44" spans="1:26" s="668" customFormat="1" ht="26.25" customHeight="1">
      <c r="A44" s="671" t="s">
        <v>270</v>
      </c>
      <c r="B44" s="673" t="s">
        <v>1238</v>
      </c>
      <c r="C44" s="823" t="s">
        <v>1823</v>
      </c>
      <c r="D44" s="823" t="s">
        <v>1801</v>
      </c>
      <c r="E44" s="823"/>
      <c r="F44" s="620"/>
      <c r="G44" s="622">
        <v>2800</v>
      </c>
      <c r="H44" s="622">
        <v>2800</v>
      </c>
      <c r="I44" s="479"/>
      <c r="J44" s="479"/>
      <c r="K44" s="479"/>
      <c r="L44" s="479"/>
      <c r="M44" s="479"/>
      <c r="N44" s="479"/>
      <c r="O44" s="622">
        <v>2800</v>
      </c>
      <c r="P44" s="622">
        <v>2800</v>
      </c>
      <c r="Q44" s="479"/>
      <c r="R44" s="479"/>
      <c r="S44" s="479"/>
      <c r="T44" s="479"/>
      <c r="U44" s="479"/>
      <c r="V44" s="479"/>
      <c r="W44" s="460"/>
      <c r="X44" s="463"/>
      <c r="Y44" s="463"/>
      <c r="Z44" s="621"/>
    </row>
    <row r="45" spans="1:26" s="668" customFormat="1" ht="26.25" customHeight="1">
      <c r="A45" s="671" t="s">
        <v>270</v>
      </c>
      <c r="B45" s="673" t="s">
        <v>1235</v>
      </c>
      <c r="C45" s="823" t="s">
        <v>1823</v>
      </c>
      <c r="D45" s="823" t="s">
        <v>1793</v>
      </c>
      <c r="E45" s="823"/>
      <c r="F45" s="620"/>
      <c r="G45" s="622"/>
      <c r="H45" s="622"/>
      <c r="I45" s="479"/>
      <c r="J45" s="479"/>
      <c r="K45" s="479"/>
      <c r="L45" s="479"/>
      <c r="M45" s="479"/>
      <c r="N45" s="479"/>
      <c r="O45" s="622"/>
      <c r="P45" s="622"/>
      <c r="Q45" s="479"/>
      <c r="R45" s="479"/>
      <c r="S45" s="479"/>
      <c r="T45" s="479"/>
      <c r="U45" s="479"/>
      <c r="V45" s="479"/>
      <c r="W45" s="460" t="s">
        <v>1402</v>
      </c>
      <c r="X45" s="463"/>
      <c r="Y45" s="463"/>
      <c r="Z45" s="621"/>
    </row>
    <row r="46" spans="1:26" s="668" customFormat="1" ht="26.25" customHeight="1">
      <c r="A46" s="633">
        <v>3</v>
      </c>
      <c r="B46" s="675" t="s">
        <v>1239</v>
      </c>
      <c r="C46" s="823"/>
      <c r="D46" s="823"/>
      <c r="E46" s="823"/>
      <c r="F46" s="620"/>
      <c r="G46" s="627">
        <v>4440</v>
      </c>
      <c r="H46" s="627">
        <v>4440</v>
      </c>
      <c r="I46" s="627">
        <v>0</v>
      </c>
      <c r="J46" s="627">
        <v>0</v>
      </c>
      <c r="K46" s="627">
        <v>0</v>
      </c>
      <c r="L46" s="627">
        <v>0</v>
      </c>
      <c r="M46" s="627">
        <v>0</v>
      </c>
      <c r="N46" s="627">
        <v>0</v>
      </c>
      <c r="O46" s="627">
        <v>4440</v>
      </c>
      <c r="P46" s="627">
        <v>4440</v>
      </c>
      <c r="Q46" s="627">
        <v>0</v>
      </c>
      <c r="R46" s="627">
        <v>0</v>
      </c>
      <c r="S46" s="479"/>
      <c r="T46" s="479"/>
      <c r="U46" s="479"/>
      <c r="V46" s="479"/>
      <c r="W46" s="460"/>
      <c r="X46" s="463"/>
      <c r="Y46" s="463"/>
      <c r="Z46" s="621"/>
    </row>
    <row r="47" spans="1:26" s="668" customFormat="1" ht="26.25" customHeight="1">
      <c r="A47" s="671" t="s">
        <v>270</v>
      </c>
      <c r="B47" s="673" t="s">
        <v>1240</v>
      </c>
      <c r="C47" s="823" t="s">
        <v>1823</v>
      </c>
      <c r="D47" s="823" t="s">
        <v>1789</v>
      </c>
      <c r="E47" s="823"/>
      <c r="F47" s="620"/>
      <c r="G47" s="622">
        <v>3500</v>
      </c>
      <c r="H47" s="622">
        <v>3500</v>
      </c>
      <c r="I47" s="479"/>
      <c r="J47" s="479"/>
      <c r="K47" s="479"/>
      <c r="L47" s="479"/>
      <c r="M47" s="479"/>
      <c r="N47" s="479"/>
      <c r="O47" s="622">
        <v>3500</v>
      </c>
      <c r="P47" s="622">
        <v>3500</v>
      </c>
      <c r="Q47" s="479"/>
      <c r="R47" s="479"/>
      <c r="S47" s="479"/>
      <c r="T47" s="479"/>
      <c r="U47" s="479"/>
      <c r="V47" s="479"/>
      <c r="W47" s="460"/>
      <c r="X47" s="463"/>
      <c r="Y47" s="463"/>
      <c r="Z47" s="621"/>
    </row>
    <row r="48" spans="1:26" s="668" customFormat="1" ht="26.25" customHeight="1">
      <c r="A48" s="671" t="s">
        <v>270</v>
      </c>
      <c r="B48" s="673" t="s">
        <v>1238</v>
      </c>
      <c r="C48" s="823" t="s">
        <v>1823</v>
      </c>
      <c r="D48" s="823" t="s">
        <v>1801</v>
      </c>
      <c r="E48" s="823"/>
      <c r="F48" s="620"/>
      <c r="G48" s="622">
        <v>940</v>
      </c>
      <c r="H48" s="622">
        <v>940</v>
      </c>
      <c r="I48" s="479"/>
      <c r="J48" s="479"/>
      <c r="K48" s="479"/>
      <c r="L48" s="479"/>
      <c r="M48" s="479"/>
      <c r="N48" s="479"/>
      <c r="O48" s="622">
        <v>940</v>
      </c>
      <c r="P48" s="622">
        <v>940</v>
      </c>
      <c r="Q48" s="479"/>
      <c r="R48" s="479"/>
      <c r="S48" s="479"/>
      <c r="T48" s="479"/>
      <c r="U48" s="479"/>
      <c r="V48" s="479"/>
      <c r="W48" s="460"/>
      <c r="X48" s="463"/>
      <c r="Y48" s="463"/>
      <c r="Z48" s="621"/>
    </row>
    <row r="49" spans="1:26" s="668" customFormat="1" ht="26.25" customHeight="1">
      <c r="A49" s="671" t="s">
        <v>270</v>
      </c>
      <c r="B49" s="673" t="s">
        <v>1241</v>
      </c>
      <c r="C49" s="823" t="s">
        <v>1823</v>
      </c>
      <c r="D49" s="823" t="s">
        <v>1793</v>
      </c>
      <c r="E49" s="823"/>
      <c r="F49" s="620"/>
      <c r="G49" s="622"/>
      <c r="H49" s="622"/>
      <c r="I49" s="479"/>
      <c r="J49" s="479"/>
      <c r="K49" s="479"/>
      <c r="L49" s="479"/>
      <c r="M49" s="479"/>
      <c r="N49" s="479"/>
      <c r="O49" s="622"/>
      <c r="P49" s="622"/>
      <c r="Q49" s="479"/>
      <c r="R49" s="479"/>
      <c r="S49" s="479"/>
      <c r="T49" s="479"/>
      <c r="U49" s="479"/>
      <c r="V49" s="479"/>
      <c r="W49" s="460" t="s">
        <v>1402</v>
      </c>
      <c r="X49" s="463"/>
      <c r="Y49" s="463"/>
      <c r="Z49" s="621"/>
    </row>
    <row r="50" spans="1:26" s="668" customFormat="1" ht="26.25" customHeight="1">
      <c r="A50" s="633">
        <v>4</v>
      </c>
      <c r="B50" s="675" t="s">
        <v>1242</v>
      </c>
      <c r="C50" s="823"/>
      <c r="D50" s="823"/>
      <c r="E50" s="823"/>
      <c r="F50" s="620"/>
      <c r="G50" s="627">
        <v>6600</v>
      </c>
      <c r="H50" s="627">
        <v>6600</v>
      </c>
      <c r="I50" s="627">
        <v>0</v>
      </c>
      <c r="J50" s="627">
        <v>0</v>
      </c>
      <c r="K50" s="627">
        <v>0</v>
      </c>
      <c r="L50" s="627">
        <v>0</v>
      </c>
      <c r="M50" s="627">
        <v>0</v>
      </c>
      <c r="N50" s="627">
        <v>0</v>
      </c>
      <c r="O50" s="627">
        <v>6600</v>
      </c>
      <c r="P50" s="627">
        <v>6600</v>
      </c>
      <c r="Q50" s="627">
        <v>0</v>
      </c>
      <c r="R50" s="627">
        <v>0</v>
      </c>
      <c r="S50" s="479"/>
      <c r="T50" s="479"/>
      <c r="U50" s="479"/>
      <c r="V50" s="479"/>
      <c r="W50" s="460"/>
      <c r="X50" s="463"/>
      <c r="Y50" s="463"/>
      <c r="Z50" s="621"/>
    </row>
    <row r="51" spans="1:26" s="668" customFormat="1" ht="26.25" customHeight="1">
      <c r="A51" s="671" t="s">
        <v>270</v>
      </c>
      <c r="B51" s="673" t="s">
        <v>1243</v>
      </c>
      <c r="C51" s="823" t="s">
        <v>1823</v>
      </c>
      <c r="D51" s="823" t="s">
        <v>1789</v>
      </c>
      <c r="E51" s="823"/>
      <c r="F51" s="620"/>
      <c r="G51" s="622">
        <v>1200</v>
      </c>
      <c r="H51" s="622">
        <v>1200</v>
      </c>
      <c r="I51" s="479"/>
      <c r="J51" s="479"/>
      <c r="K51" s="479"/>
      <c r="L51" s="479"/>
      <c r="M51" s="479"/>
      <c r="N51" s="479"/>
      <c r="O51" s="622">
        <v>1200</v>
      </c>
      <c r="P51" s="622">
        <v>1200</v>
      </c>
      <c r="Q51" s="479"/>
      <c r="R51" s="479"/>
      <c r="S51" s="479"/>
      <c r="T51" s="479"/>
      <c r="U51" s="479"/>
      <c r="V51" s="479"/>
      <c r="W51" s="460"/>
      <c r="X51" s="463"/>
      <c r="Y51" s="463"/>
      <c r="Z51" s="621"/>
    </row>
    <row r="52" spans="1:26" s="668" customFormat="1" ht="26.25" customHeight="1">
      <c r="A52" s="671" t="s">
        <v>270</v>
      </c>
      <c r="B52" s="673" t="s">
        <v>1238</v>
      </c>
      <c r="C52" s="823" t="s">
        <v>1823</v>
      </c>
      <c r="D52" s="823" t="s">
        <v>1801</v>
      </c>
      <c r="E52" s="823"/>
      <c r="F52" s="620"/>
      <c r="G52" s="622">
        <v>5400</v>
      </c>
      <c r="H52" s="622">
        <v>5400</v>
      </c>
      <c r="I52" s="479"/>
      <c r="J52" s="479"/>
      <c r="K52" s="479"/>
      <c r="L52" s="479"/>
      <c r="M52" s="479"/>
      <c r="N52" s="479"/>
      <c r="O52" s="622">
        <v>5400</v>
      </c>
      <c r="P52" s="622">
        <v>5400</v>
      </c>
      <c r="Q52" s="479"/>
      <c r="R52" s="479"/>
      <c r="S52" s="479"/>
      <c r="T52" s="479"/>
      <c r="U52" s="479"/>
      <c r="V52" s="479"/>
      <c r="W52" s="460"/>
      <c r="X52" s="463"/>
      <c r="Y52" s="463"/>
      <c r="Z52" s="621"/>
    </row>
    <row r="53" spans="1:26" s="668" customFormat="1" ht="26.25" customHeight="1">
      <c r="A53" s="633">
        <v>5</v>
      </c>
      <c r="B53" s="674" t="s">
        <v>1244</v>
      </c>
      <c r="C53" s="823"/>
      <c r="D53" s="823"/>
      <c r="E53" s="823"/>
      <c r="F53" s="620"/>
      <c r="G53" s="627">
        <v>8558</v>
      </c>
      <c r="H53" s="627">
        <v>8558</v>
      </c>
      <c r="I53" s="627">
        <v>0</v>
      </c>
      <c r="J53" s="627">
        <v>0</v>
      </c>
      <c r="K53" s="627">
        <v>0</v>
      </c>
      <c r="L53" s="627">
        <v>0</v>
      </c>
      <c r="M53" s="627">
        <v>0</v>
      </c>
      <c r="N53" s="627">
        <v>0</v>
      </c>
      <c r="O53" s="627">
        <v>8558</v>
      </c>
      <c r="P53" s="627">
        <v>8558</v>
      </c>
      <c r="Q53" s="627">
        <v>0</v>
      </c>
      <c r="R53" s="627">
        <v>0</v>
      </c>
      <c r="S53" s="479"/>
      <c r="T53" s="479"/>
      <c r="U53" s="479"/>
      <c r="V53" s="479"/>
      <c r="W53" s="460"/>
      <c r="X53" s="463"/>
      <c r="Y53" s="463"/>
      <c r="Z53" s="621"/>
    </row>
    <row r="54" spans="1:26" s="668" customFormat="1" ht="26.25" customHeight="1">
      <c r="A54" s="671" t="s">
        <v>270</v>
      </c>
      <c r="B54" s="673" t="s">
        <v>1245</v>
      </c>
      <c r="C54" s="823" t="s">
        <v>1823</v>
      </c>
      <c r="D54" s="823" t="s">
        <v>1789</v>
      </c>
      <c r="E54" s="823"/>
      <c r="F54" s="620"/>
      <c r="G54" s="622">
        <v>3758</v>
      </c>
      <c r="H54" s="622">
        <v>3758</v>
      </c>
      <c r="I54" s="479"/>
      <c r="J54" s="479"/>
      <c r="K54" s="479"/>
      <c r="L54" s="479"/>
      <c r="M54" s="479"/>
      <c r="N54" s="479"/>
      <c r="O54" s="622">
        <v>3758</v>
      </c>
      <c r="P54" s="622">
        <v>3758</v>
      </c>
      <c r="Q54" s="479"/>
      <c r="R54" s="479"/>
      <c r="S54" s="479"/>
      <c r="T54" s="479"/>
      <c r="U54" s="479"/>
      <c r="V54" s="479"/>
      <c r="W54" s="460"/>
      <c r="X54" s="463"/>
      <c r="Y54" s="463"/>
      <c r="Z54" s="621"/>
    </row>
    <row r="55" spans="1:26" s="668" customFormat="1" ht="26.25" customHeight="1">
      <c r="A55" s="671" t="s">
        <v>270</v>
      </c>
      <c r="B55" s="673" t="s">
        <v>1238</v>
      </c>
      <c r="C55" s="823" t="s">
        <v>1823</v>
      </c>
      <c r="D55" s="823" t="s">
        <v>1801</v>
      </c>
      <c r="E55" s="823"/>
      <c r="F55" s="620"/>
      <c r="G55" s="622">
        <v>3400</v>
      </c>
      <c r="H55" s="622">
        <v>3400</v>
      </c>
      <c r="I55" s="479"/>
      <c r="J55" s="479"/>
      <c r="K55" s="479"/>
      <c r="L55" s="479"/>
      <c r="M55" s="479"/>
      <c r="N55" s="479"/>
      <c r="O55" s="622">
        <v>3400</v>
      </c>
      <c r="P55" s="622">
        <v>3400</v>
      </c>
      <c r="Q55" s="479"/>
      <c r="R55" s="479"/>
      <c r="S55" s="479"/>
      <c r="T55" s="479"/>
      <c r="U55" s="479"/>
      <c r="V55" s="479"/>
      <c r="W55" s="460"/>
      <c r="X55" s="463"/>
      <c r="Y55" s="463"/>
      <c r="Z55" s="621"/>
    </row>
    <row r="56" spans="1:26" s="668" customFormat="1" ht="26.25" customHeight="1">
      <c r="A56" s="671" t="s">
        <v>270</v>
      </c>
      <c r="B56" s="673" t="s">
        <v>1235</v>
      </c>
      <c r="C56" s="823" t="s">
        <v>1823</v>
      </c>
      <c r="D56" s="823" t="s">
        <v>1793</v>
      </c>
      <c r="E56" s="823"/>
      <c r="F56" s="620"/>
      <c r="G56" s="622">
        <v>1400</v>
      </c>
      <c r="H56" s="622">
        <v>1400</v>
      </c>
      <c r="I56" s="479"/>
      <c r="J56" s="479"/>
      <c r="K56" s="479"/>
      <c r="L56" s="479"/>
      <c r="M56" s="479"/>
      <c r="N56" s="479"/>
      <c r="O56" s="622">
        <v>1400</v>
      </c>
      <c r="P56" s="622">
        <v>1400</v>
      </c>
      <c r="Q56" s="479"/>
      <c r="R56" s="479"/>
      <c r="S56" s="479"/>
      <c r="T56" s="479"/>
      <c r="U56" s="479"/>
      <c r="V56" s="479"/>
      <c r="W56" s="460"/>
      <c r="X56" s="463"/>
      <c r="Y56" s="463"/>
      <c r="Z56" s="621"/>
    </row>
    <row r="57" spans="1:26" s="668" customFormat="1" ht="26.25" customHeight="1">
      <c r="A57" s="633">
        <v>6</v>
      </c>
      <c r="B57" s="674" t="s">
        <v>1246</v>
      </c>
      <c r="C57" s="823"/>
      <c r="D57" s="823"/>
      <c r="E57" s="823"/>
      <c r="F57" s="620"/>
      <c r="G57" s="627">
        <v>6700</v>
      </c>
      <c r="H57" s="627">
        <v>6700</v>
      </c>
      <c r="I57" s="627">
        <v>0</v>
      </c>
      <c r="J57" s="627">
        <v>0</v>
      </c>
      <c r="K57" s="627">
        <v>0</v>
      </c>
      <c r="L57" s="627">
        <v>0</v>
      </c>
      <c r="M57" s="627">
        <v>0</v>
      </c>
      <c r="N57" s="627">
        <v>0</v>
      </c>
      <c r="O57" s="627">
        <v>6700</v>
      </c>
      <c r="P57" s="627">
        <v>6700</v>
      </c>
      <c r="Q57" s="627">
        <v>0</v>
      </c>
      <c r="R57" s="627">
        <v>0</v>
      </c>
      <c r="S57" s="479"/>
      <c r="T57" s="479"/>
      <c r="U57" s="479"/>
      <c r="V57" s="479"/>
      <c r="W57" s="460"/>
      <c r="X57" s="463"/>
      <c r="Y57" s="463"/>
      <c r="Z57" s="621"/>
    </row>
    <row r="58" spans="1:26" s="668" customFormat="1" ht="26.25" customHeight="1">
      <c r="A58" s="671" t="s">
        <v>270</v>
      </c>
      <c r="B58" s="673" t="s">
        <v>1247</v>
      </c>
      <c r="C58" s="823" t="s">
        <v>1823</v>
      </c>
      <c r="D58" s="823" t="s">
        <v>1789</v>
      </c>
      <c r="E58" s="823"/>
      <c r="F58" s="620"/>
      <c r="G58" s="622">
        <v>1500</v>
      </c>
      <c r="H58" s="622">
        <v>1500</v>
      </c>
      <c r="I58" s="479"/>
      <c r="J58" s="479"/>
      <c r="K58" s="479"/>
      <c r="L58" s="479"/>
      <c r="M58" s="479"/>
      <c r="N58" s="479"/>
      <c r="O58" s="622">
        <v>1500</v>
      </c>
      <c r="P58" s="622">
        <v>1500</v>
      </c>
      <c r="Q58" s="479"/>
      <c r="R58" s="479"/>
      <c r="S58" s="479"/>
      <c r="T58" s="479"/>
      <c r="U58" s="479"/>
      <c r="V58" s="479"/>
      <c r="W58" s="460"/>
      <c r="X58" s="463"/>
      <c r="Y58" s="463"/>
      <c r="Z58" s="621"/>
    </row>
    <row r="59" spans="1:26" s="668" customFormat="1" ht="26.25" customHeight="1">
      <c r="A59" s="671" t="s">
        <v>270</v>
      </c>
      <c r="B59" s="673" t="s">
        <v>1238</v>
      </c>
      <c r="C59" s="823" t="s">
        <v>1823</v>
      </c>
      <c r="D59" s="823" t="s">
        <v>1801</v>
      </c>
      <c r="E59" s="823"/>
      <c r="F59" s="620"/>
      <c r="G59" s="622">
        <v>3800</v>
      </c>
      <c r="H59" s="622">
        <v>3800</v>
      </c>
      <c r="I59" s="479"/>
      <c r="J59" s="479"/>
      <c r="K59" s="479"/>
      <c r="L59" s="479"/>
      <c r="M59" s="479"/>
      <c r="N59" s="479"/>
      <c r="O59" s="622">
        <v>3800</v>
      </c>
      <c r="P59" s="622">
        <v>3800</v>
      </c>
      <c r="Q59" s="479"/>
      <c r="R59" s="479"/>
      <c r="S59" s="479"/>
      <c r="T59" s="479"/>
      <c r="U59" s="479"/>
      <c r="V59" s="479"/>
      <c r="W59" s="460"/>
      <c r="X59" s="463"/>
      <c r="Y59" s="463"/>
      <c r="Z59" s="621"/>
    </row>
    <row r="60" spans="1:26" s="668" customFormat="1" ht="26.25" customHeight="1">
      <c r="A60" s="671" t="s">
        <v>270</v>
      </c>
      <c r="B60" s="673" t="s">
        <v>1235</v>
      </c>
      <c r="C60" s="823" t="s">
        <v>1823</v>
      </c>
      <c r="D60" s="823" t="s">
        <v>1793</v>
      </c>
      <c r="E60" s="823"/>
      <c r="F60" s="620"/>
      <c r="G60" s="622">
        <v>1400</v>
      </c>
      <c r="H60" s="622">
        <v>1400</v>
      </c>
      <c r="I60" s="479"/>
      <c r="J60" s="479"/>
      <c r="K60" s="479"/>
      <c r="L60" s="479"/>
      <c r="M60" s="479"/>
      <c r="N60" s="479"/>
      <c r="O60" s="622">
        <v>1400</v>
      </c>
      <c r="P60" s="622">
        <v>1400</v>
      </c>
      <c r="Q60" s="479"/>
      <c r="R60" s="479"/>
      <c r="S60" s="479"/>
      <c r="T60" s="479"/>
      <c r="U60" s="479"/>
      <c r="V60" s="479"/>
      <c r="W60" s="460"/>
      <c r="X60" s="463"/>
      <c r="Y60" s="463"/>
      <c r="Z60" s="621"/>
    </row>
    <row r="61" spans="1:26" s="668" customFormat="1" ht="26.25" customHeight="1">
      <c r="A61" s="633">
        <v>7</v>
      </c>
      <c r="B61" s="674" t="s">
        <v>1248</v>
      </c>
      <c r="C61" s="823"/>
      <c r="D61" s="823"/>
      <c r="E61" s="823"/>
      <c r="F61" s="620"/>
      <c r="G61" s="627">
        <v>4650</v>
      </c>
      <c r="H61" s="627">
        <v>4650</v>
      </c>
      <c r="I61" s="627">
        <v>0</v>
      </c>
      <c r="J61" s="627">
        <v>0</v>
      </c>
      <c r="K61" s="627">
        <v>0</v>
      </c>
      <c r="L61" s="627">
        <v>0</v>
      </c>
      <c r="M61" s="627">
        <v>0</v>
      </c>
      <c r="N61" s="627">
        <v>0</v>
      </c>
      <c r="O61" s="627">
        <v>4650</v>
      </c>
      <c r="P61" s="627">
        <v>4650</v>
      </c>
      <c r="Q61" s="627">
        <v>0</v>
      </c>
      <c r="R61" s="627">
        <v>0</v>
      </c>
      <c r="S61" s="631">
        <v>0</v>
      </c>
      <c r="T61" s="631">
        <v>0</v>
      </c>
      <c r="U61" s="631">
        <v>0</v>
      </c>
      <c r="V61" s="631">
        <v>0</v>
      </c>
      <c r="W61" s="460"/>
      <c r="X61" s="463"/>
      <c r="Y61" s="463"/>
      <c r="Z61" s="621"/>
    </row>
    <row r="62" spans="1:26" s="668" customFormat="1" ht="26.25" customHeight="1">
      <c r="A62" s="671" t="s">
        <v>270</v>
      </c>
      <c r="B62" s="673" t="s">
        <v>1249</v>
      </c>
      <c r="C62" s="823" t="s">
        <v>1823</v>
      </c>
      <c r="D62" s="823" t="s">
        <v>1789</v>
      </c>
      <c r="E62" s="823"/>
      <c r="F62" s="620"/>
      <c r="G62" s="622">
        <v>800</v>
      </c>
      <c r="H62" s="622">
        <v>800</v>
      </c>
      <c r="I62" s="479"/>
      <c r="J62" s="479"/>
      <c r="K62" s="479"/>
      <c r="L62" s="479"/>
      <c r="M62" s="479"/>
      <c r="N62" s="479"/>
      <c r="O62" s="622">
        <v>800</v>
      </c>
      <c r="P62" s="622">
        <v>800</v>
      </c>
      <c r="Q62" s="479"/>
      <c r="R62" s="479"/>
      <c r="S62" s="479"/>
      <c r="T62" s="479"/>
      <c r="U62" s="479"/>
      <c r="V62" s="479"/>
      <c r="W62" s="460"/>
      <c r="X62" s="463"/>
      <c r="Y62" s="463"/>
      <c r="Z62" s="621"/>
    </row>
    <row r="63" spans="1:26" s="668" customFormat="1" ht="26.25" customHeight="1">
      <c r="A63" s="671" t="s">
        <v>270</v>
      </c>
      <c r="B63" s="673" t="s">
        <v>1250</v>
      </c>
      <c r="C63" s="823" t="s">
        <v>1823</v>
      </c>
      <c r="D63" s="823" t="s">
        <v>1801</v>
      </c>
      <c r="E63" s="823"/>
      <c r="F63" s="620"/>
      <c r="G63" s="622">
        <v>2000</v>
      </c>
      <c r="H63" s="622">
        <v>2000</v>
      </c>
      <c r="I63" s="479"/>
      <c r="J63" s="479"/>
      <c r="K63" s="479"/>
      <c r="L63" s="479"/>
      <c r="M63" s="479"/>
      <c r="N63" s="479"/>
      <c r="O63" s="622">
        <v>2000</v>
      </c>
      <c r="P63" s="622">
        <v>2000</v>
      </c>
      <c r="Q63" s="479"/>
      <c r="R63" s="479"/>
      <c r="S63" s="479"/>
      <c r="T63" s="479"/>
      <c r="U63" s="479"/>
      <c r="V63" s="479"/>
      <c r="W63" s="460"/>
      <c r="X63" s="463"/>
      <c r="Y63" s="463"/>
      <c r="Z63" s="621"/>
    </row>
    <row r="64" spans="1:26" s="668" customFormat="1" ht="26.25" customHeight="1">
      <c r="A64" s="671" t="s">
        <v>270</v>
      </c>
      <c r="B64" s="673" t="s">
        <v>1251</v>
      </c>
      <c r="C64" s="823" t="s">
        <v>1823</v>
      </c>
      <c r="D64" s="823" t="s">
        <v>1793</v>
      </c>
      <c r="E64" s="823"/>
      <c r="F64" s="620"/>
      <c r="G64" s="622">
        <v>1850</v>
      </c>
      <c r="H64" s="622">
        <v>1850</v>
      </c>
      <c r="I64" s="479"/>
      <c r="J64" s="479"/>
      <c r="K64" s="479"/>
      <c r="L64" s="479"/>
      <c r="M64" s="479"/>
      <c r="N64" s="479"/>
      <c r="O64" s="622">
        <v>1850</v>
      </c>
      <c r="P64" s="622">
        <v>1850</v>
      </c>
      <c r="Q64" s="479"/>
      <c r="R64" s="479"/>
      <c r="S64" s="479"/>
      <c r="T64" s="479"/>
      <c r="U64" s="479"/>
      <c r="V64" s="479"/>
      <c r="W64" s="460"/>
      <c r="X64" s="463"/>
      <c r="Y64" s="463"/>
      <c r="Z64" s="621"/>
    </row>
    <row r="65" spans="1:26" s="668" customFormat="1" ht="31.5" customHeight="1">
      <c r="A65" s="633">
        <v>8</v>
      </c>
      <c r="B65" s="634" t="s">
        <v>1252</v>
      </c>
      <c r="C65" s="823"/>
      <c r="D65" s="823"/>
      <c r="E65" s="823"/>
      <c r="F65" s="620"/>
      <c r="G65" s="627">
        <v>2250</v>
      </c>
      <c r="H65" s="627">
        <v>2250</v>
      </c>
      <c r="I65" s="627">
        <v>0</v>
      </c>
      <c r="J65" s="627">
        <v>0</v>
      </c>
      <c r="K65" s="627">
        <v>0</v>
      </c>
      <c r="L65" s="627">
        <v>0</v>
      </c>
      <c r="M65" s="627">
        <v>0</v>
      </c>
      <c r="N65" s="627">
        <v>0</v>
      </c>
      <c r="O65" s="627">
        <v>2250</v>
      </c>
      <c r="P65" s="627">
        <v>2250</v>
      </c>
      <c r="Q65" s="627">
        <v>0</v>
      </c>
      <c r="R65" s="627">
        <v>0</v>
      </c>
      <c r="S65" s="479"/>
      <c r="T65" s="479"/>
      <c r="U65" s="479"/>
      <c r="V65" s="479"/>
      <c r="W65" s="460"/>
      <c r="X65" s="463"/>
      <c r="Y65" s="463"/>
      <c r="Z65" s="621"/>
    </row>
    <row r="66" spans="1:26" s="668" customFormat="1" ht="24" customHeight="1">
      <c r="A66" s="676" t="s">
        <v>270</v>
      </c>
      <c r="B66" s="635" t="s">
        <v>1253</v>
      </c>
      <c r="C66" s="823" t="s">
        <v>1823</v>
      </c>
      <c r="D66" s="823" t="s">
        <v>1789</v>
      </c>
      <c r="E66" s="823"/>
      <c r="F66" s="620"/>
      <c r="G66" s="622">
        <v>2250</v>
      </c>
      <c r="H66" s="622">
        <v>2250</v>
      </c>
      <c r="I66" s="479"/>
      <c r="J66" s="479"/>
      <c r="K66" s="479"/>
      <c r="L66" s="479"/>
      <c r="M66" s="479"/>
      <c r="N66" s="479"/>
      <c r="O66" s="622">
        <v>2250</v>
      </c>
      <c r="P66" s="622">
        <v>2250</v>
      </c>
      <c r="Q66" s="479"/>
      <c r="R66" s="479"/>
      <c r="S66" s="479"/>
      <c r="T66" s="479"/>
      <c r="U66" s="479"/>
      <c r="V66" s="479"/>
      <c r="W66" s="460"/>
      <c r="X66" s="463"/>
      <c r="Y66" s="463"/>
      <c r="Z66" s="621"/>
    </row>
    <row r="67" spans="1:26" s="668" customFormat="1" ht="24" customHeight="1">
      <c r="A67" s="677" t="s">
        <v>270</v>
      </c>
      <c r="B67" s="624" t="s">
        <v>1254</v>
      </c>
      <c r="C67" s="823" t="s">
        <v>1823</v>
      </c>
      <c r="D67" s="823" t="s">
        <v>1801</v>
      </c>
      <c r="E67" s="823"/>
      <c r="F67" s="620"/>
      <c r="G67" s="622"/>
      <c r="H67" s="622"/>
      <c r="I67" s="479"/>
      <c r="J67" s="479"/>
      <c r="K67" s="479"/>
      <c r="L67" s="479"/>
      <c r="M67" s="479"/>
      <c r="N67" s="479"/>
      <c r="O67" s="622"/>
      <c r="P67" s="622"/>
      <c r="Q67" s="479"/>
      <c r="R67" s="479"/>
      <c r="S67" s="479"/>
      <c r="T67" s="479"/>
      <c r="U67" s="479"/>
      <c r="V67" s="479"/>
      <c r="W67" s="460" t="s">
        <v>1403</v>
      </c>
      <c r="X67" s="463"/>
      <c r="Y67" s="463"/>
      <c r="Z67" s="621"/>
    </row>
    <row r="68" spans="1:26" s="668" customFormat="1" ht="24" customHeight="1">
      <c r="A68" s="677" t="s">
        <v>270</v>
      </c>
      <c r="B68" s="624" t="s">
        <v>1255</v>
      </c>
      <c r="C68" s="823" t="s">
        <v>1823</v>
      </c>
      <c r="D68" s="823" t="s">
        <v>1793</v>
      </c>
      <c r="E68" s="823"/>
      <c r="F68" s="620"/>
      <c r="G68" s="622"/>
      <c r="H68" s="622"/>
      <c r="I68" s="479"/>
      <c r="J68" s="479"/>
      <c r="K68" s="479"/>
      <c r="L68" s="479"/>
      <c r="M68" s="479"/>
      <c r="N68" s="479"/>
      <c r="O68" s="622"/>
      <c r="P68" s="622"/>
      <c r="Q68" s="479"/>
      <c r="R68" s="479"/>
      <c r="S68" s="479"/>
      <c r="T68" s="479"/>
      <c r="U68" s="479"/>
      <c r="V68" s="479"/>
      <c r="W68" s="460" t="s">
        <v>1403</v>
      </c>
      <c r="X68" s="463"/>
      <c r="Y68" s="463"/>
      <c r="Z68" s="621"/>
    </row>
    <row r="69" spans="1:26" s="668" customFormat="1" ht="39.75" customHeight="1">
      <c r="A69" s="633" t="s">
        <v>113</v>
      </c>
      <c r="B69" s="634" t="s">
        <v>1256</v>
      </c>
      <c r="C69" s="823"/>
      <c r="D69" s="823"/>
      <c r="E69" s="823"/>
      <c r="F69" s="620"/>
      <c r="G69" s="627">
        <v>2932</v>
      </c>
      <c r="H69" s="627">
        <v>2932</v>
      </c>
      <c r="I69" s="479"/>
      <c r="J69" s="479"/>
      <c r="K69" s="479"/>
      <c r="L69" s="479"/>
      <c r="M69" s="479"/>
      <c r="N69" s="479"/>
      <c r="O69" s="627">
        <v>2932</v>
      </c>
      <c r="P69" s="627">
        <v>2932</v>
      </c>
      <c r="Q69" s="479"/>
      <c r="R69" s="479"/>
      <c r="S69" s="479"/>
      <c r="T69" s="479"/>
      <c r="U69" s="479"/>
      <c r="V69" s="479"/>
      <c r="W69" s="460"/>
      <c r="X69" s="463"/>
      <c r="Y69" s="463"/>
      <c r="Z69" s="621"/>
    </row>
    <row r="70" spans="1:26" s="668" customFormat="1">
      <c r="A70" s="630" t="s">
        <v>270</v>
      </c>
      <c r="B70" s="624" t="s">
        <v>1257</v>
      </c>
      <c r="C70" s="823" t="s">
        <v>1823</v>
      </c>
      <c r="D70" s="823" t="s">
        <v>1801</v>
      </c>
      <c r="E70" s="823"/>
      <c r="F70" s="620"/>
      <c r="G70" s="622">
        <v>2932</v>
      </c>
      <c r="H70" s="622">
        <v>2932</v>
      </c>
      <c r="I70" s="479"/>
      <c r="J70" s="479"/>
      <c r="K70" s="479"/>
      <c r="L70" s="479"/>
      <c r="M70" s="479"/>
      <c r="N70" s="479"/>
      <c r="O70" s="622">
        <v>2932</v>
      </c>
      <c r="P70" s="622">
        <v>2932</v>
      </c>
      <c r="Q70" s="479"/>
      <c r="R70" s="479"/>
      <c r="S70" s="479"/>
      <c r="T70" s="479"/>
      <c r="U70" s="479"/>
      <c r="V70" s="479"/>
      <c r="W70" s="460"/>
      <c r="X70" s="463"/>
      <c r="Y70" s="463"/>
      <c r="Z70" s="621"/>
    </row>
    <row r="71" spans="1:26" s="668" customFormat="1" ht="36" customHeight="1">
      <c r="A71" s="625" t="s">
        <v>133</v>
      </c>
      <c r="B71" s="626" t="s">
        <v>1258</v>
      </c>
      <c r="C71" s="823"/>
      <c r="D71" s="823"/>
      <c r="E71" s="823"/>
      <c r="F71" s="620"/>
      <c r="G71" s="627">
        <v>22937</v>
      </c>
      <c r="H71" s="627">
        <v>22937</v>
      </c>
      <c r="I71" s="479"/>
      <c r="J71" s="479"/>
      <c r="K71" s="479"/>
      <c r="L71" s="479"/>
      <c r="M71" s="479"/>
      <c r="N71" s="479"/>
      <c r="O71" s="627">
        <v>22937</v>
      </c>
      <c r="P71" s="627">
        <v>22937</v>
      </c>
      <c r="Q71" s="479"/>
      <c r="R71" s="479"/>
      <c r="S71" s="479"/>
      <c r="T71" s="479"/>
      <c r="U71" s="479"/>
      <c r="V71" s="479"/>
      <c r="W71" s="460"/>
      <c r="X71" s="463"/>
      <c r="Y71" s="463"/>
      <c r="Z71" s="621"/>
    </row>
    <row r="72" spans="1:26" s="668" customFormat="1" ht="27" customHeight="1">
      <c r="A72" s="625">
        <v>1</v>
      </c>
      <c r="B72" s="626" t="s">
        <v>1259</v>
      </c>
      <c r="C72" s="823"/>
      <c r="D72" s="823"/>
      <c r="E72" s="823"/>
      <c r="F72" s="620"/>
      <c r="G72" s="627">
        <v>9819</v>
      </c>
      <c r="H72" s="627">
        <v>9819</v>
      </c>
      <c r="I72" s="627">
        <v>0</v>
      </c>
      <c r="J72" s="627">
        <v>0</v>
      </c>
      <c r="K72" s="627">
        <v>0</v>
      </c>
      <c r="L72" s="627">
        <v>0</v>
      </c>
      <c r="M72" s="627">
        <v>0</v>
      </c>
      <c r="N72" s="627">
        <v>0</v>
      </c>
      <c r="O72" s="627">
        <v>9819</v>
      </c>
      <c r="P72" s="627">
        <v>9819</v>
      </c>
      <c r="Q72" s="627">
        <v>0</v>
      </c>
      <c r="R72" s="627">
        <v>0</v>
      </c>
      <c r="S72" s="479"/>
      <c r="T72" s="479"/>
      <c r="U72" s="479"/>
      <c r="V72" s="479"/>
      <c r="W72" s="460"/>
      <c r="X72" s="463"/>
      <c r="Y72" s="463"/>
      <c r="Z72" s="621"/>
    </row>
    <row r="73" spans="1:26" s="668" customFormat="1" ht="36" customHeight="1">
      <c r="A73" s="630" t="s">
        <v>270</v>
      </c>
      <c r="B73" s="636" t="s">
        <v>1260</v>
      </c>
      <c r="C73" s="823" t="s">
        <v>1823</v>
      </c>
      <c r="D73" s="823" t="s">
        <v>1801</v>
      </c>
      <c r="E73" s="823"/>
      <c r="F73" s="620"/>
      <c r="G73" s="622">
        <v>1945</v>
      </c>
      <c r="H73" s="622">
        <v>1945</v>
      </c>
      <c r="I73" s="479"/>
      <c r="J73" s="479"/>
      <c r="K73" s="479"/>
      <c r="L73" s="479"/>
      <c r="M73" s="479"/>
      <c r="N73" s="479"/>
      <c r="O73" s="622">
        <v>1945</v>
      </c>
      <c r="P73" s="622">
        <v>1945</v>
      </c>
      <c r="Q73" s="479"/>
      <c r="R73" s="479"/>
      <c r="S73" s="479"/>
      <c r="T73" s="479"/>
      <c r="U73" s="479"/>
      <c r="V73" s="479"/>
      <c r="W73" s="460"/>
      <c r="X73" s="463"/>
      <c r="Y73" s="463"/>
      <c r="Z73" s="621"/>
    </row>
    <row r="74" spans="1:26" s="668" customFormat="1" ht="25.5" customHeight="1">
      <c r="A74" s="630" t="s">
        <v>270</v>
      </c>
      <c r="B74" s="637" t="s">
        <v>1221</v>
      </c>
      <c r="C74" s="822" t="s">
        <v>1823</v>
      </c>
      <c r="D74" s="823" t="s">
        <v>1789</v>
      </c>
      <c r="E74" s="823"/>
      <c r="F74" s="620"/>
      <c r="G74" s="622">
        <v>7874</v>
      </c>
      <c r="H74" s="622">
        <v>7874</v>
      </c>
      <c r="I74" s="479"/>
      <c r="J74" s="479"/>
      <c r="K74" s="479"/>
      <c r="L74" s="479"/>
      <c r="M74" s="479"/>
      <c r="N74" s="479"/>
      <c r="O74" s="622">
        <v>7874</v>
      </c>
      <c r="P74" s="622">
        <v>7874</v>
      </c>
      <c r="Q74" s="479"/>
      <c r="R74" s="479"/>
      <c r="S74" s="479"/>
      <c r="T74" s="479"/>
      <c r="U74" s="479"/>
      <c r="V74" s="479"/>
      <c r="W74" s="460"/>
      <c r="X74" s="463"/>
      <c r="Y74" s="463"/>
      <c r="Z74" s="621"/>
    </row>
    <row r="75" spans="1:26" s="668" customFormat="1" ht="25.5" customHeight="1">
      <c r="A75" s="625">
        <v>2</v>
      </c>
      <c r="B75" s="626" t="s">
        <v>1261</v>
      </c>
      <c r="C75" s="823"/>
      <c r="D75" s="823"/>
      <c r="E75" s="823"/>
      <c r="F75" s="620"/>
      <c r="G75" s="627">
        <v>5118</v>
      </c>
      <c r="H75" s="627">
        <v>5118</v>
      </c>
      <c r="I75" s="627">
        <v>0</v>
      </c>
      <c r="J75" s="627">
        <v>0</v>
      </c>
      <c r="K75" s="627">
        <v>0</v>
      </c>
      <c r="L75" s="627">
        <v>0</v>
      </c>
      <c r="M75" s="627">
        <v>0</v>
      </c>
      <c r="N75" s="627">
        <v>0</v>
      </c>
      <c r="O75" s="627">
        <v>5118</v>
      </c>
      <c r="P75" s="627">
        <v>5118</v>
      </c>
      <c r="Q75" s="627">
        <v>0</v>
      </c>
      <c r="R75" s="627">
        <v>0</v>
      </c>
      <c r="S75" s="479"/>
      <c r="T75" s="479"/>
      <c r="U75" s="479"/>
      <c r="V75" s="479"/>
      <c r="W75" s="460"/>
      <c r="X75" s="463"/>
      <c r="Y75" s="463"/>
      <c r="Z75" s="621"/>
    </row>
    <row r="76" spans="1:26" s="668" customFormat="1" ht="30">
      <c r="A76" s="638" t="s">
        <v>270</v>
      </c>
      <c r="B76" s="637" t="s">
        <v>1222</v>
      </c>
      <c r="C76" s="823" t="s">
        <v>1823</v>
      </c>
      <c r="D76" s="823" t="s">
        <v>1793</v>
      </c>
      <c r="E76" s="823"/>
      <c r="F76" s="620"/>
      <c r="G76" s="622">
        <v>3818</v>
      </c>
      <c r="H76" s="622">
        <v>3818</v>
      </c>
      <c r="I76" s="479"/>
      <c r="J76" s="479"/>
      <c r="K76" s="479"/>
      <c r="L76" s="479"/>
      <c r="M76" s="479"/>
      <c r="N76" s="479"/>
      <c r="O76" s="622">
        <v>3818</v>
      </c>
      <c r="P76" s="622">
        <v>3818</v>
      </c>
      <c r="Q76" s="479"/>
      <c r="R76" s="479"/>
      <c r="S76" s="479"/>
      <c r="T76" s="479"/>
      <c r="U76" s="479"/>
      <c r="V76" s="479"/>
      <c r="W76" s="460"/>
      <c r="X76" s="463"/>
      <c r="Y76" s="463"/>
      <c r="Z76" s="621"/>
    </row>
    <row r="77" spans="1:26" s="668" customFormat="1" ht="30">
      <c r="A77" s="630" t="s">
        <v>270</v>
      </c>
      <c r="B77" s="636" t="s">
        <v>1262</v>
      </c>
      <c r="C77" s="823" t="s">
        <v>1823</v>
      </c>
      <c r="D77" s="823" t="s">
        <v>1801</v>
      </c>
      <c r="E77" s="823"/>
      <c r="F77" s="620"/>
      <c r="G77" s="622">
        <v>500</v>
      </c>
      <c r="H77" s="622">
        <v>500</v>
      </c>
      <c r="I77" s="479"/>
      <c r="J77" s="479"/>
      <c r="K77" s="479"/>
      <c r="L77" s="479"/>
      <c r="M77" s="479"/>
      <c r="N77" s="479"/>
      <c r="O77" s="622">
        <v>500</v>
      </c>
      <c r="P77" s="622">
        <v>500</v>
      </c>
      <c r="Q77" s="479"/>
      <c r="R77" s="479"/>
      <c r="S77" s="479"/>
      <c r="T77" s="479"/>
      <c r="U77" s="479"/>
      <c r="V77" s="479"/>
      <c r="W77" s="460"/>
      <c r="X77" s="463"/>
      <c r="Y77" s="463"/>
      <c r="Z77" s="621"/>
    </row>
    <row r="78" spans="1:26" s="668" customFormat="1" ht="45">
      <c r="A78" s="638" t="s">
        <v>270</v>
      </c>
      <c r="B78" s="636" t="s">
        <v>1263</v>
      </c>
      <c r="C78" s="823" t="s">
        <v>1823</v>
      </c>
      <c r="D78" s="823" t="s">
        <v>1789</v>
      </c>
      <c r="E78" s="823"/>
      <c r="F78" s="620"/>
      <c r="G78" s="622">
        <v>800</v>
      </c>
      <c r="H78" s="622">
        <v>800</v>
      </c>
      <c r="I78" s="479"/>
      <c r="J78" s="479"/>
      <c r="K78" s="479"/>
      <c r="L78" s="479"/>
      <c r="M78" s="479"/>
      <c r="N78" s="479"/>
      <c r="O78" s="622">
        <v>800</v>
      </c>
      <c r="P78" s="622">
        <v>800</v>
      </c>
      <c r="Q78" s="479"/>
      <c r="R78" s="479"/>
      <c r="S78" s="479"/>
      <c r="T78" s="479"/>
      <c r="U78" s="479"/>
      <c r="V78" s="479"/>
      <c r="W78" s="460"/>
      <c r="X78" s="463"/>
      <c r="Y78" s="463"/>
      <c r="Z78" s="621"/>
    </row>
    <row r="79" spans="1:26" s="668" customFormat="1" ht="32.25" customHeight="1">
      <c r="A79" s="625">
        <v>3</v>
      </c>
      <c r="B79" s="626" t="s">
        <v>1264</v>
      </c>
      <c r="C79" s="823"/>
      <c r="D79" s="823"/>
      <c r="E79" s="823"/>
      <c r="F79" s="620"/>
      <c r="G79" s="627">
        <v>8000</v>
      </c>
      <c r="H79" s="627">
        <v>8000</v>
      </c>
      <c r="I79" s="627">
        <v>0</v>
      </c>
      <c r="J79" s="627">
        <v>0</v>
      </c>
      <c r="K79" s="627">
        <v>0</v>
      </c>
      <c r="L79" s="627">
        <v>0</v>
      </c>
      <c r="M79" s="627">
        <v>0</v>
      </c>
      <c r="N79" s="627">
        <v>0</v>
      </c>
      <c r="O79" s="627">
        <v>8000</v>
      </c>
      <c r="P79" s="627">
        <v>8000</v>
      </c>
      <c r="Q79" s="627">
        <v>0</v>
      </c>
      <c r="R79" s="627">
        <v>0</v>
      </c>
      <c r="S79" s="479"/>
      <c r="T79" s="479"/>
      <c r="U79" s="479"/>
      <c r="V79" s="479"/>
      <c r="W79" s="460"/>
      <c r="X79" s="463"/>
      <c r="Y79" s="463"/>
      <c r="Z79" s="621"/>
    </row>
    <row r="80" spans="1:26" s="668" customFormat="1" ht="23.25" customHeight="1">
      <c r="A80" s="638" t="s">
        <v>270</v>
      </c>
      <c r="B80" s="636" t="s">
        <v>1265</v>
      </c>
      <c r="C80" s="823" t="s">
        <v>1823</v>
      </c>
      <c r="D80" s="823" t="s">
        <v>1789</v>
      </c>
      <c r="E80" s="823"/>
      <c r="F80" s="620"/>
      <c r="G80" s="622">
        <v>2000</v>
      </c>
      <c r="H80" s="622">
        <v>2000</v>
      </c>
      <c r="I80" s="479"/>
      <c r="J80" s="479"/>
      <c r="K80" s="479"/>
      <c r="L80" s="479"/>
      <c r="M80" s="479"/>
      <c r="N80" s="479"/>
      <c r="O80" s="622">
        <v>2000</v>
      </c>
      <c r="P80" s="622">
        <v>2000</v>
      </c>
      <c r="Q80" s="479"/>
      <c r="R80" s="479"/>
      <c r="S80" s="479"/>
      <c r="T80" s="479"/>
      <c r="U80" s="479"/>
      <c r="V80" s="479"/>
      <c r="W80" s="460"/>
      <c r="X80" s="463"/>
      <c r="Y80" s="463"/>
      <c r="Z80" s="621"/>
    </row>
    <row r="81" spans="1:26" s="668" customFormat="1" ht="30.75" customHeight="1">
      <c r="A81" s="638" t="s">
        <v>270</v>
      </c>
      <c r="B81" s="636" t="s">
        <v>1266</v>
      </c>
      <c r="C81" s="823" t="s">
        <v>1823</v>
      </c>
      <c r="D81" s="823" t="s">
        <v>1801</v>
      </c>
      <c r="E81" s="823"/>
      <c r="F81" s="620"/>
      <c r="G81" s="622">
        <v>3000</v>
      </c>
      <c r="H81" s="622">
        <v>3000</v>
      </c>
      <c r="I81" s="479"/>
      <c r="J81" s="479"/>
      <c r="K81" s="479"/>
      <c r="L81" s="479"/>
      <c r="M81" s="479"/>
      <c r="N81" s="479"/>
      <c r="O81" s="622">
        <v>3000</v>
      </c>
      <c r="P81" s="622">
        <v>3000</v>
      </c>
      <c r="Q81" s="479"/>
      <c r="R81" s="479"/>
      <c r="S81" s="479"/>
      <c r="T81" s="479"/>
      <c r="U81" s="479"/>
      <c r="V81" s="479"/>
      <c r="W81" s="460"/>
      <c r="X81" s="463"/>
      <c r="Y81" s="463"/>
      <c r="Z81" s="621"/>
    </row>
    <row r="82" spans="1:26" s="668" customFormat="1" ht="23.25" customHeight="1">
      <c r="A82" s="638" t="s">
        <v>270</v>
      </c>
      <c r="B82" s="636" t="s">
        <v>1267</v>
      </c>
      <c r="C82" s="823" t="s">
        <v>1823</v>
      </c>
      <c r="D82" s="823" t="s">
        <v>1793</v>
      </c>
      <c r="E82" s="823"/>
      <c r="F82" s="620"/>
      <c r="G82" s="622">
        <v>3000</v>
      </c>
      <c r="H82" s="622">
        <v>3000</v>
      </c>
      <c r="I82" s="479"/>
      <c r="J82" s="479"/>
      <c r="K82" s="479"/>
      <c r="L82" s="479"/>
      <c r="M82" s="479"/>
      <c r="N82" s="479"/>
      <c r="O82" s="622">
        <v>3000</v>
      </c>
      <c r="P82" s="622">
        <v>3000</v>
      </c>
      <c r="Q82" s="479"/>
      <c r="R82" s="479"/>
      <c r="S82" s="479"/>
      <c r="T82" s="479"/>
      <c r="U82" s="479"/>
      <c r="V82" s="479"/>
      <c r="W82" s="460"/>
      <c r="X82" s="463"/>
      <c r="Y82" s="463"/>
      <c r="Z82" s="621"/>
    </row>
    <row r="83" spans="1:26" s="668" customFormat="1">
      <c r="A83" s="628" t="s">
        <v>283</v>
      </c>
      <c r="B83" s="629" t="s">
        <v>1399</v>
      </c>
      <c r="C83" s="823"/>
      <c r="D83" s="823"/>
      <c r="E83" s="823"/>
      <c r="F83" s="620"/>
      <c r="G83" s="627">
        <v>7150</v>
      </c>
      <c r="H83" s="627">
        <v>7150</v>
      </c>
      <c r="I83" s="479"/>
      <c r="J83" s="479"/>
      <c r="K83" s="479"/>
      <c r="L83" s="479"/>
      <c r="M83" s="479"/>
      <c r="N83" s="479"/>
      <c r="O83" s="627">
        <v>7150</v>
      </c>
      <c r="P83" s="627">
        <v>7150</v>
      </c>
      <c r="Q83" s="479"/>
      <c r="R83" s="479"/>
      <c r="S83" s="479"/>
      <c r="T83" s="479"/>
      <c r="U83" s="479"/>
      <c r="V83" s="479"/>
      <c r="W83" s="460"/>
      <c r="X83" s="463"/>
      <c r="Y83" s="463"/>
      <c r="Z83" s="621"/>
    </row>
    <row r="84" spans="1:26" s="668" customFormat="1" ht="29.25" customHeight="1">
      <c r="A84" s="625">
        <v>1</v>
      </c>
      <c r="B84" s="626" t="s">
        <v>1268</v>
      </c>
      <c r="C84" s="823"/>
      <c r="D84" s="823"/>
      <c r="E84" s="823"/>
      <c r="F84" s="620"/>
      <c r="G84" s="627">
        <v>7150</v>
      </c>
      <c r="H84" s="627">
        <v>7150</v>
      </c>
      <c r="I84" s="479"/>
      <c r="J84" s="479"/>
      <c r="K84" s="479"/>
      <c r="L84" s="479"/>
      <c r="M84" s="479"/>
      <c r="N84" s="479"/>
      <c r="O84" s="627">
        <v>7150</v>
      </c>
      <c r="P84" s="627">
        <v>7150</v>
      </c>
      <c r="Q84" s="479"/>
      <c r="R84" s="479"/>
      <c r="S84" s="479"/>
      <c r="T84" s="479"/>
      <c r="U84" s="479"/>
      <c r="V84" s="479"/>
      <c r="W84" s="460"/>
      <c r="X84" s="463"/>
      <c r="Y84" s="463"/>
      <c r="Z84" s="621"/>
    </row>
    <row r="85" spans="1:26" s="668" customFormat="1" ht="29.25" customHeight="1">
      <c r="A85" s="630" t="s">
        <v>1269</v>
      </c>
      <c r="B85" s="624" t="s">
        <v>1270</v>
      </c>
      <c r="C85" s="823" t="s">
        <v>1827</v>
      </c>
      <c r="D85" s="823" t="s">
        <v>1789</v>
      </c>
      <c r="E85" s="823"/>
      <c r="F85" s="620"/>
      <c r="G85" s="622">
        <v>3300</v>
      </c>
      <c r="H85" s="622">
        <v>3300</v>
      </c>
      <c r="I85" s="479"/>
      <c r="J85" s="479"/>
      <c r="K85" s="479"/>
      <c r="L85" s="479"/>
      <c r="M85" s="479"/>
      <c r="N85" s="479"/>
      <c r="O85" s="622">
        <v>3300</v>
      </c>
      <c r="P85" s="622">
        <v>3300</v>
      </c>
      <c r="Q85" s="479"/>
      <c r="R85" s="479"/>
      <c r="S85" s="479"/>
      <c r="T85" s="479"/>
      <c r="U85" s="479"/>
      <c r="V85" s="479"/>
      <c r="W85" s="460"/>
      <c r="X85" s="463"/>
      <c r="Y85" s="463"/>
      <c r="Z85" s="621"/>
    </row>
    <row r="86" spans="1:26" s="668" customFormat="1" ht="29.25" customHeight="1">
      <c r="A86" s="630" t="s">
        <v>1269</v>
      </c>
      <c r="B86" s="624" t="s">
        <v>1271</v>
      </c>
      <c r="C86" s="823" t="s">
        <v>1827</v>
      </c>
      <c r="D86" s="823" t="s">
        <v>1801</v>
      </c>
      <c r="E86" s="823"/>
      <c r="F86" s="620"/>
      <c r="G86" s="622">
        <v>2000</v>
      </c>
      <c r="H86" s="622">
        <v>2000</v>
      </c>
      <c r="I86" s="479"/>
      <c r="J86" s="479"/>
      <c r="K86" s="479"/>
      <c r="L86" s="479"/>
      <c r="M86" s="479"/>
      <c r="N86" s="479"/>
      <c r="O86" s="622">
        <v>2000</v>
      </c>
      <c r="P86" s="622">
        <v>2000</v>
      </c>
      <c r="Q86" s="479"/>
      <c r="R86" s="479"/>
      <c r="S86" s="479"/>
      <c r="T86" s="479"/>
      <c r="U86" s="479"/>
      <c r="V86" s="479"/>
      <c r="W86" s="460"/>
      <c r="X86" s="463"/>
      <c r="Y86" s="463"/>
      <c r="Z86" s="621"/>
    </row>
    <row r="87" spans="1:26" s="668" customFormat="1" ht="29.25" customHeight="1">
      <c r="A87" s="630" t="s">
        <v>1269</v>
      </c>
      <c r="B87" s="624" t="s">
        <v>1272</v>
      </c>
      <c r="C87" s="823" t="s">
        <v>1827</v>
      </c>
      <c r="D87" s="823" t="s">
        <v>1793</v>
      </c>
      <c r="E87" s="823"/>
      <c r="F87" s="620"/>
      <c r="G87" s="622">
        <v>1850</v>
      </c>
      <c r="H87" s="622">
        <v>1850</v>
      </c>
      <c r="I87" s="479"/>
      <c r="J87" s="479"/>
      <c r="K87" s="479"/>
      <c r="L87" s="479"/>
      <c r="M87" s="479"/>
      <c r="N87" s="479"/>
      <c r="O87" s="622">
        <v>1850</v>
      </c>
      <c r="P87" s="622">
        <v>1850</v>
      </c>
      <c r="Q87" s="479"/>
      <c r="R87" s="479"/>
      <c r="S87" s="479"/>
      <c r="T87" s="479"/>
      <c r="U87" s="479"/>
      <c r="V87" s="479"/>
      <c r="W87" s="460"/>
      <c r="X87" s="463"/>
      <c r="Y87" s="463"/>
      <c r="Z87" s="621"/>
    </row>
    <row r="88" spans="1:26" s="668" customFormat="1" ht="28.5">
      <c r="A88" s="625" t="s">
        <v>310</v>
      </c>
      <c r="B88" s="626" t="s">
        <v>1400</v>
      </c>
      <c r="C88" s="823"/>
      <c r="D88" s="823"/>
      <c r="E88" s="823"/>
      <c r="F88" s="620"/>
      <c r="G88" s="627">
        <v>241060</v>
      </c>
      <c r="H88" s="627">
        <v>241060</v>
      </c>
      <c r="I88" s="627">
        <v>0</v>
      </c>
      <c r="J88" s="627">
        <v>0</v>
      </c>
      <c r="K88" s="627">
        <v>0</v>
      </c>
      <c r="L88" s="627">
        <v>0</v>
      </c>
      <c r="M88" s="627">
        <v>0</v>
      </c>
      <c r="N88" s="627">
        <v>0</v>
      </c>
      <c r="O88" s="627">
        <v>241060</v>
      </c>
      <c r="P88" s="627">
        <v>241060</v>
      </c>
      <c r="Q88" s="627">
        <v>0</v>
      </c>
      <c r="R88" s="627">
        <v>0</v>
      </c>
      <c r="S88" s="479"/>
      <c r="T88" s="479"/>
      <c r="U88" s="479"/>
      <c r="V88" s="479"/>
      <c r="W88" s="460"/>
      <c r="X88" s="463"/>
      <c r="Y88" s="463"/>
      <c r="Z88" s="621"/>
    </row>
    <row r="89" spans="1:26" s="668" customFormat="1" ht="33" customHeight="1">
      <c r="A89" s="625" t="s">
        <v>95</v>
      </c>
      <c r="B89" s="626" t="s">
        <v>1233</v>
      </c>
      <c r="C89" s="823"/>
      <c r="D89" s="823"/>
      <c r="E89" s="823"/>
      <c r="F89" s="620"/>
      <c r="G89" s="627">
        <v>144784</v>
      </c>
      <c r="H89" s="627">
        <v>144784</v>
      </c>
      <c r="I89" s="627">
        <v>0</v>
      </c>
      <c r="J89" s="627">
        <v>0</v>
      </c>
      <c r="K89" s="627">
        <v>0</v>
      </c>
      <c r="L89" s="627">
        <v>0</v>
      </c>
      <c r="M89" s="627">
        <v>0</v>
      </c>
      <c r="N89" s="627">
        <v>0</v>
      </c>
      <c r="O89" s="627">
        <v>144784</v>
      </c>
      <c r="P89" s="627">
        <v>144784</v>
      </c>
      <c r="Q89" s="627">
        <v>0</v>
      </c>
      <c r="R89" s="627">
        <v>0</v>
      </c>
      <c r="S89" s="479"/>
      <c r="T89" s="479"/>
      <c r="U89" s="479"/>
      <c r="V89" s="479"/>
      <c r="W89" s="460"/>
      <c r="X89" s="463"/>
      <c r="Y89" s="463"/>
      <c r="Z89" s="621"/>
    </row>
    <row r="90" spans="1:26" s="668" customFormat="1" ht="27" customHeight="1">
      <c r="A90" s="821">
        <v>1</v>
      </c>
      <c r="B90" s="674" t="s">
        <v>1273</v>
      </c>
      <c r="C90" s="823"/>
      <c r="D90" s="823"/>
      <c r="E90" s="823"/>
      <c r="F90" s="620"/>
      <c r="G90" s="627">
        <v>28945</v>
      </c>
      <c r="H90" s="627">
        <v>28945</v>
      </c>
      <c r="I90" s="627">
        <v>0</v>
      </c>
      <c r="J90" s="627">
        <v>0</v>
      </c>
      <c r="K90" s="627">
        <v>0</v>
      </c>
      <c r="L90" s="627">
        <v>0</v>
      </c>
      <c r="M90" s="627">
        <v>0</v>
      </c>
      <c r="N90" s="627">
        <v>0</v>
      </c>
      <c r="O90" s="627">
        <v>28945</v>
      </c>
      <c r="P90" s="627">
        <v>28945</v>
      </c>
      <c r="Q90" s="627">
        <v>0</v>
      </c>
      <c r="R90" s="627">
        <v>0</v>
      </c>
      <c r="S90" s="479"/>
      <c r="T90" s="479"/>
      <c r="U90" s="479"/>
      <c r="V90" s="479"/>
      <c r="W90" s="460"/>
      <c r="X90" s="463"/>
      <c r="Y90" s="463"/>
      <c r="Z90" s="621"/>
    </row>
    <row r="91" spans="1:26" s="668" customFormat="1" ht="27" customHeight="1">
      <c r="A91" s="671" t="s">
        <v>270</v>
      </c>
      <c r="B91" s="635" t="s">
        <v>1274</v>
      </c>
      <c r="C91" s="823" t="s">
        <v>1823</v>
      </c>
      <c r="D91" s="823" t="s">
        <v>1789</v>
      </c>
      <c r="E91" s="823"/>
      <c r="F91" s="620"/>
      <c r="G91" s="622">
        <v>4600</v>
      </c>
      <c r="H91" s="622">
        <v>4600</v>
      </c>
      <c r="I91" s="479"/>
      <c r="J91" s="479"/>
      <c r="K91" s="479"/>
      <c r="L91" s="479"/>
      <c r="M91" s="479"/>
      <c r="N91" s="479"/>
      <c r="O91" s="622">
        <v>4600</v>
      </c>
      <c r="P91" s="622">
        <v>4600</v>
      </c>
      <c r="Q91" s="479"/>
      <c r="R91" s="479"/>
      <c r="S91" s="479"/>
      <c r="T91" s="479"/>
      <c r="U91" s="479"/>
      <c r="V91" s="479"/>
      <c r="W91" s="460"/>
      <c r="X91" s="463"/>
      <c r="Y91" s="463"/>
      <c r="Z91" s="621"/>
    </row>
    <row r="92" spans="1:26" s="668" customFormat="1" ht="27" customHeight="1">
      <c r="A92" s="671" t="s">
        <v>270</v>
      </c>
      <c r="B92" s="635" t="s">
        <v>1275</v>
      </c>
      <c r="C92" s="823" t="s">
        <v>1823</v>
      </c>
      <c r="D92" s="823" t="s">
        <v>1801</v>
      </c>
      <c r="E92" s="823"/>
      <c r="F92" s="620"/>
      <c r="G92" s="622">
        <v>5800</v>
      </c>
      <c r="H92" s="622">
        <v>5800</v>
      </c>
      <c r="I92" s="479"/>
      <c r="J92" s="479"/>
      <c r="K92" s="479"/>
      <c r="L92" s="479"/>
      <c r="M92" s="479"/>
      <c r="N92" s="479"/>
      <c r="O92" s="622">
        <v>5800</v>
      </c>
      <c r="P92" s="622">
        <v>5800</v>
      </c>
      <c r="Q92" s="479"/>
      <c r="R92" s="479"/>
      <c r="S92" s="479"/>
      <c r="T92" s="479"/>
      <c r="U92" s="479"/>
      <c r="V92" s="479"/>
      <c r="W92" s="460"/>
      <c r="X92" s="463"/>
      <c r="Y92" s="463"/>
      <c r="Z92" s="621"/>
    </row>
    <row r="93" spans="1:26" s="668" customFormat="1" ht="27" customHeight="1">
      <c r="A93" s="671" t="s">
        <v>270</v>
      </c>
      <c r="B93" s="635" t="s">
        <v>1276</v>
      </c>
      <c r="C93" s="823" t="s">
        <v>1823</v>
      </c>
      <c r="D93" s="823" t="s">
        <v>1801</v>
      </c>
      <c r="E93" s="823"/>
      <c r="F93" s="620"/>
      <c r="G93" s="622">
        <v>10500</v>
      </c>
      <c r="H93" s="622">
        <v>10500</v>
      </c>
      <c r="I93" s="479"/>
      <c r="J93" s="479"/>
      <c r="K93" s="479"/>
      <c r="L93" s="479"/>
      <c r="M93" s="479"/>
      <c r="N93" s="479"/>
      <c r="O93" s="622">
        <v>10500</v>
      </c>
      <c r="P93" s="622">
        <v>10500</v>
      </c>
      <c r="Q93" s="479"/>
      <c r="R93" s="479"/>
      <c r="S93" s="479"/>
      <c r="T93" s="479"/>
      <c r="U93" s="479"/>
      <c r="V93" s="479"/>
      <c r="W93" s="460"/>
      <c r="X93" s="463"/>
      <c r="Y93" s="463"/>
      <c r="Z93" s="621"/>
    </row>
    <row r="94" spans="1:26" s="668" customFormat="1" ht="27" customHeight="1">
      <c r="A94" s="671" t="s">
        <v>270</v>
      </c>
      <c r="B94" s="635" t="s">
        <v>1277</v>
      </c>
      <c r="C94" s="823" t="s">
        <v>1823</v>
      </c>
      <c r="D94" s="823" t="s">
        <v>1801</v>
      </c>
      <c r="E94" s="823"/>
      <c r="F94" s="620"/>
      <c r="G94" s="622">
        <v>1445</v>
      </c>
      <c r="H94" s="622">
        <v>1445</v>
      </c>
      <c r="I94" s="479"/>
      <c r="J94" s="479"/>
      <c r="K94" s="479"/>
      <c r="L94" s="479"/>
      <c r="M94" s="479"/>
      <c r="N94" s="479"/>
      <c r="O94" s="622">
        <v>1445</v>
      </c>
      <c r="P94" s="622">
        <v>1445</v>
      </c>
      <c r="Q94" s="479"/>
      <c r="R94" s="479"/>
      <c r="S94" s="479"/>
      <c r="T94" s="479"/>
      <c r="U94" s="479"/>
      <c r="V94" s="479"/>
      <c r="W94" s="460"/>
      <c r="X94" s="463"/>
      <c r="Y94" s="463"/>
      <c r="Z94" s="621"/>
    </row>
    <row r="95" spans="1:26" s="668" customFormat="1" ht="27" customHeight="1">
      <c r="A95" s="671" t="s">
        <v>270</v>
      </c>
      <c r="B95" s="635" t="s">
        <v>1278</v>
      </c>
      <c r="C95" s="823" t="s">
        <v>1823</v>
      </c>
      <c r="D95" s="823" t="s">
        <v>1801</v>
      </c>
      <c r="E95" s="823"/>
      <c r="F95" s="620"/>
      <c r="G95" s="622">
        <v>1400</v>
      </c>
      <c r="H95" s="622">
        <v>1400</v>
      </c>
      <c r="I95" s="479"/>
      <c r="J95" s="479"/>
      <c r="K95" s="479"/>
      <c r="L95" s="479"/>
      <c r="M95" s="479"/>
      <c r="N95" s="479"/>
      <c r="O95" s="622">
        <v>1400</v>
      </c>
      <c r="P95" s="622">
        <v>1400</v>
      </c>
      <c r="Q95" s="479"/>
      <c r="R95" s="479"/>
      <c r="S95" s="479"/>
      <c r="T95" s="479"/>
      <c r="U95" s="479"/>
      <c r="V95" s="479"/>
      <c r="W95" s="460"/>
      <c r="X95" s="463"/>
      <c r="Y95" s="463"/>
      <c r="Z95" s="621"/>
    </row>
    <row r="96" spans="1:26" s="668" customFormat="1" ht="27" customHeight="1">
      <c r="A96" s="671" t="s">
        <v>270</v>
      </c>
      <c r="B96" s="635" t="s">
        <v>1279</v>
      </c>
      <c r="C96" s="823" t="s">
        <v>1823</v>
      </c>
      <c r="D96" s="823" t="s">
        <v>1801</v>
      </c>
      <c r="E96" s="823"/>
      <c r="F96" s="620"/>
      <c r="G96" s="622">
        <v>500</v>
      </c>
      <c r="H96" s="622">
        <v>500</v>
      </c>
      <c r="I96" s="479"/>
      <c r="J96" s="479"/>
      <c r="K96" s="479"/>
      <c r="L96" s="479"/>
      <c r="M96" s="479"/>
      <c r="N96" s="479"/>
      <c r="O96" s="622">
        <v>500</v>
      </c>
      <c r="P96" s="622">
        <v>500</v>
      </c>
      <c r="Q96" s="479"/>
      <c r="R96" s="479"/>
      <c r="S96" s="479"/>
      <c r="T96" s="479"/>
      <c r="U96" s="479"/>
      <c r="V96" s="479"/>
      <c r="W96" s="460"/>
      <c r="X96" s="463"/>
      <c r="Y96" s="463"/>
      <c r="Z96" s="621"/>
    </row>
    <row r="97" spans="1:26" s="668" customFormat="1" ht="27" customHeight="1">
      <c r="A97" s="671" t="s">
        <v>270</v>
      </c>
      <c r="B97" s="635" t="s">
        <v>1280</v>
      </c>
      <c r="C97" s="823" t="s">
        <v>1823</v>
      </c>
      <c r="D97" s="823" t="s">
        <v>1793</v>
      </c>
      <c r="E97" s="823"/>
      <c r="F97" s="620"/>
      <c r="G97" s="622">
        <v>1850</v>
      </c>
      <c r="H97" s="622">
        <v>1850</v>
      </c>
      <c r="I97" s="479"/>
      <c r="J97" s="479"/>
      <c r="K97" s="479"/>
      <c r="L97" s="479"/>
      <c r="M97" s="479"/>
      <c r="N97" s="479"/>
      <c r="O97" s="622">
        <v>1850</v>
      </c>
      <c r="P97" s="622">
        <v>1850</v>
      </c>
      <c r="Q97" s="479"/>
      <c r="R97" s="479"/>
      <c r="S97" s="479"/>
      <c r="T97" s="479"/>
      <c r="U97" s="479"/>
      <c r="V97" s="479"/>
      <c r="W97" s="460"/>
      <c r="X97" s="463"/>
      <c r="Y97" s="463"/>
      <c r="Z97" s="621"/>
    </row>
    <row r="98" spans="1:26" s="668" customFormat="1" ht="27" customHeight="1">
      <c r="A98" s="671" t="s">
        <v>270</v>
      </c>
      <c r="B98" s="635" t="s">
        <v>1281</v>
      </c>
      <c r="C98" s="823" t="s">
        <v>1823</v>
      </c>
      <c r="D98" s="823" t="s">
        <v>1793</v>
      </c>
      <c r="E98" s="823"/>
      <c r="F98" s="620"/>
      <c r="G98" s="622">
        <v>1850</v>
      </c>
      <c r="H98" s="622">
        <v>1850</v>
      </c>
      <c r="I98" s="479"/>
      <c r="J98" s="479"/>
      <c r="K98" s="479"/>
      <c r="L98" s="479"/>
      <c r="M98" s="479"/>
      <c r="N98" s="479"/>
      <c r="O98" s="622">
        <v>1850</v>
      </c>
      <c r="P98" s="622">
        <v>1850</v>
      </c>
      <c r="Q98" s="479"/>
      <c r="R98" s="479"/>
      <c r="S98" s="479"/>
      <c r="T98" s="479"/>
      <c r="U98" s="479"/>
      <c r="V98" s="479"/>
      <c r="W98" s="460"/>
      <c r="X98" s="463"/>
      <c r="Y98" s="463"/>
      <c r="Z98" s="621"/>
    </row>
    <row r="99" spans="1:26" s="668" customFormat="1" ht="27" customHeight="1">
      <c r="A99" s="671" t="s">
        <v>270</v>
      </c>
      <c r="B99" s="639" t="s">
        <v>1282</v>
      </c>
      <c r="C99" s="823" t="s">
        <v>1823</v>
      </c>
      <c r="D99" s="823" t="s">
        <v>1793</v>
      </c>
      <c r="E99" s="823"/>
      <c r="F99" s="620"/>
      <c r="G99" s="622">
        <v>1000</v>
      </c>
      <c r="H99" s="622">
        <v>1000</v>
      </c>
      <c r="I99" s="479"/>
      <c r="J99" s="479"/>
      <c r="K99" s="479"/>
      <c r="L99" s="479"/>
      <c r="M99" s="479"/>
      <c r="N99" s="479"/>
      <c r="O99" s="622">
        <v>1000</v>
      </c>
      <c r="P99" s="622">
        <v>1000</v>
      </c>
      <c r="Q99" s="479"/>
      <c r="R99" s="479"/>
      <c r="S99" s="479"/>
      <c r="T99" s="479"/>
      <c r="U99" s="479"/>
      <c r="V99" s="479"/>
      <c r="W99" s="460"/>
      <c r="X99" s="463"/>
      <c r="Y99" s="463"/>
      <c r="Z99" s="621"/>
    </row>
    <row r="100" spans="1:26" s="668" customFormat="1" ht="32.25" customHeight="1">
      <c r="A100" s="821">
        <v>2</v>
      </c>
      <c r="B100" s="674" t="s">
        <v>1283</v>
      </c>
      <c r="C100" s="823"/>
      <c r="D100" s="823"/>
      <c r="E100" s="823"/>
      <c r="F100" s="620"/>
      <c r="G100" s="627">
        <v>57210</v>
      </c>
      <c r="H100" s="627">
        <v>57210</v>
      </c>
      <c r="I100" s="627">
        <v>0</v>
      </c>
      <c r="J100" s="627">
        <v>0</v>
      </c>
      <c r="K100" s="627">
        <v>0</v>
      </c>
      <c r="L100" s="627">
        <v>0</v>
      </c>
      <c r="M100" s="627">
        <v>0</v>
      </c>
      <c r="N100" s="627">
        <v>0</v>
      </c>
      <c r="O100" s="627">
        <v>57210</v>
      </c>
      <c r="P100" s="627">
        <v>57210</v>
      </c>
      <c r="Q100" s="627">
        <v>0</v>
      </c>
      <c r="R100" s="627">
        <v>0</v>
      </c>
      <c r="S100" s="479"/>
      <c r="T100" s="479"/>
      <c r="U100" s="479"/>
      <c r="V100" s="479"/>
      <c r="W100" s="460"/>
      <c r="X100" s="463"/>
      <c r="Y100" s="463"/>
      <c r="Z100" s="621"/>
    </row>
    <row r="101" spans="1:26" s="668" customFormat="1" ht="28.5" customHeight="1">
      <c r="A101" s="671" t="s">
        <v>270</v>
      </c>
      <c r="B101" s="635" t="s">
        <v>1284</v>
      </c>
      <c r="C101" s="823" t="s">
        <v>1823</v>
      </c>
      <c r="D101" s="823" t="s">
        <v>1789</v>
      </c>
      <c r="E101" s="823"/>
      <c r="F101" s="620"/>
      <c r="G101" s="622">
        <v>36000</v>
      </c>
      <c r="H101" s="622">
        <v>36000</v>
      </c>
      <c r="I101" s="479"/>
      <c r="J101" s="479"/>
      <c r="K101" s="479"/>
      <c r="L101" s="479"/>
      <c r="M101" s="479"/>
      <c r="N101" s="479"/>
      <c r="O101" s="622">
        <v>36000</v>
      </c>
      <c r="P101" s="622">
        <v>36000</v>
      </c>
      <c r="Q101" s="479"/>
      <c r="R101" s="479"/>
      <c r="S101" s="479"/>
      <c r="T101" s="479"/>
      <c r="U101" s="479"/>
      <c r="V101" s="479"/>
      <c r="W101" s="460"/>
      <c r="X101" s="463"/>
      <c r="Y101" s="463"/>
      <c r="Z101" s="621"/>
    </row>
    <row r="102" spans="1:26" s="668" customFormat="1" ht="30.75" customHeight="1">
      <c r="A102" s="671" t="s">
        <v>270</v>
      </c>
      <c r="B102" s="635" t="s">
        <v>1285</v>
      </c>
      <c r="C102" s="823" t="s">
        <v>1823</v>
      </c>
      <c r="D102" s="823" t="s">
        <v>1789</v>
      </c>
      <c r="E102" s="823"/>
      <c r="F102" s="620"/>
      <c r="G102" s="622"/>
      <c r="H102" s="622"/>
      <c r="I102" s="479"/>
      <c r="J102" s="479"/>
      <c r="K102" s="479"/>
      <c r="L102" s="479"/>
      <c r="M102" s="479"/>
      <c r="N102" s="479"/>
      <c r="O102" s="622"/>
      <c r="P102" s="622"/>
      <c r="Q102" s="479"/>
      <c r="R102" s="479"/>
      <c r="S102" s="479"/>
      <c r="T102" s="479"/>
      <c r="U102" s="479"/>
      <c r="V102" s="479"/>
      <c r="W102" s="460" t="s">
        <v>1403</v>
      </c>
      <c r="X102" s="463"/>
      <c r="Y102" s="463"/>
      <c r="Z102" s="621"/>
    </row>
    <row r="103" spans="1:26" s="668" customFormat="1" ht="30.75" customHeight="1">
      <c r="A103" s="671" t="s">
        <v>270</v>
      </c>
      <c r="B103" s="635" t="s">
        <v>1286</v>
      </c>
      <c r="C103" s="823" t="s">
        <v>1823</v>
      </c>
      <c r="D103" s="823" t="s">
        <v>1801</v>
      </c>
      <c r="E103" s="823"/>
      <c r="F103" s="620"/>
      <c r="G103" s="622">
        <v>11500</v>
      </c>
      <c r="H103" s="622">
        <v>11500</v>
      </c>
      <c r="I103" s="479"/>
      <c r="J103" s="479"/>
      <c r="K103" s="479"/>
      <c r="L103" s="479"/>
      <c r="M103" s="479"/>
      <c r="N103" s="479"/>
      <c r="O103" s="622">
        <v>11500</v>
      </c>
      <c r="P103" s="622">
        <v>11500</v>
      </c>
      <c r="Q103" s="479"/>
      <c r="R103" s="479"/>
      <c r="S103" s="479"/>
      <c r="T103" s="479"/>
      <c r="U103" s="479"/>
      <c r="V103" s="479"/>
      <c r="W103" s="460"/>
      <c r="X103" s="463"/>
      <c r="Y103" s="463"/>
      <c r="Z103" s="621"/>
    </row>
    <row r="104" spans="1:26" s="668" customFormat="1" ht="30.75" customHeight="1">
      <c r="A104" s="671" t="s">
        <v>270</v>
      </c>
      <c r="B104" s="635" t="s">
        <v>1287</v>
      </c>
      <c r="C104" s="823" t="s">
        <v>1823</v>
      </c>
      <c r="D104" s="823" t="s">
        <v>1801</v>
      </c>
      <c r="E104" s="823"/>
      <c r="F104" s="620"/>
      <c r="G104" s="622">
        <v>2210</v>
      </c>
      <c r="H104" s="622">
        <v>2210</v>
      </c>
      <c r="I104" s="479"/>
      <c r="J104" s="479"/>
      <c r="K104" s="479"/>
      <c r="L104" s="479"/>
      <c r="M104" s="479"/>
      <c r="N104" s="479"/>
      <c r="O104" s="622">
        <v>2210</v>
      </c>
      <c r="P104" s="622">
        <v>2210</v>
      </c>
      <c r="Q104" s="479"/>
      <c r="R104" s="479"/>
      <c r="S104" s="479"/>
      <c r="T104" s="479"/>
      <c r="U104" s="479"/>
      <c r="V104" s="479"/>
      <c r="W104" s="460"/>
      <c r="X104" s="463"/>
      <c r="Y104" s="463"/>
      <c r="Z104" s="621"/>
    </row>
    <row r="105" spans="1:26" s="668" customFormat="1" ht="30.75" customHeight="1">
      <c r="A105" s="671" t="s">
        <v>270</v>
      </c>
      <c r="B105" s="635" t="s">
        <v>1288</v>
      </c>
      <c r="C105" s="823" t="s">
        <v>1823</v>
      </c>
      <c r="D105" s="823" t="s">
        <v>1801</v>
      </c>
      <c r="E105" s="823"/>
      <c r="F105" s="620"/>
      <c r="G105" s="622">
        <v>1950</v>
      </c>
      <c r="H105" s="622">
        <v>1950</v>
      </c>
      <c r="I105" s="479"/>
      <c r="J105" s="479"/>
      <c r="K105" s="479"/>
      <c r="L105" s="479"/>
      <c r="M105" s="479"/>
      <c r="N105" s="479"/>
      <c r="O105" s="622">
        <v>1950</v>
      </c>
      <c r="P105" s="622">
        <v>1950</v>
      </c>
      <c r="Q105" s="479"/>
      <c r="R105" s="479"/>
      <c r="S105" s="479"/>
      <c r="T105" s="479"/>
      <c r="U105" s="479"/>
      <c r="V105" s="479"/>
      <c r="W105" s="460"/>
      <c r="X105" s="463"/>
      <c r="Y105" s="463"/>
      <c r="Z105" s="621"/>
    </row>
    <row r="106" spans="1:26" s="668" customFormat="1" ht="30.75" customHeight="1">
      <c r="A106" s="671" t="s">
        <v>270</v>
      </c>
      <c r="B106" s="635" t="s">
        <v>1289</v>
      </c>
      <c r="C106" s="823" t="s">
        <v>1823</v>
      </c>
      <c r="D106" s="823" t="s">
        <v>1793</v>
      </c>
      <c r="E106" s="823"/>
      <c r="F106" s="620"/>
      <c r="G106" s="622">
        <v>1850</v>
      </c>
      <c r="H106" s="622">
        <v>1850</v>
      </c>
      <c r="I106" s="479"/>
      <c r="J106" s="479"/>
      <c r="K106" s="479"/>
      <c r="L106" s="479"/>
      <c r="M106" s="479"/>
      <c r="N106" s="479"/>
      <c r="O106" s="622">
        <v>1850</v>
      </c>
      <c r="P106" s="622">
        <v>1850</v>
      </c>
      <c r="Q106" s="479"/>
      <c r="R106" s="479"/>
      <c r="S106" s="479"/>
      <c r="T106" s="479"/>
      <c r="U106" s="479"/>
      <c r="V106" s="479"/>
      <c r="W106" s="460"/>
      <c r="X106" s="463"/>
      <c r="Y106" s="463"/>
      <c r="Z106" s="621"/>
    </row>
    <row r="107" spans="1:26" s="668" customFormat="1" ht="30.75" customHeight="1">
      <c r="A107" s="671" t="s">
        <v>270</v>
      </c>
      <c r="B107" s="635" t="s">
        <v>1290</v>
      </c>
      <c r="C107" s="823" t="s">
        <v>1823</v>
      </c>
      <c r="D107" s="823" t="s">
        <v>1793</v>
      </c>
      <c r="E107" s="823"/>
      <c r="F107" s="620"/>
      <c r="G107" s="622">
        <v>1850</v>
      </c>
      <c r="H107" s="622">
        <v>1850</v>
      </c>
      <c r="I107" s="479"/>
      <c r="J107" s="479"/>
      <c r="K107" s="479"/>
      <c r="L107" s="479"/>
      <c r="M107" s="479"/>
      <c r="N107" s="479"/>
      <c r="O107" s="622">
        <v>1850</v>
      </c>
      <c r="P107" s="622">
        <v>1850</v>
      </c>
      <c r="Q107" s="479"/>
      <c r="R107" s="479"/>
      <c r="S107" s="479"/>
      <c r="T107" s="479"/>
      <c r="U107" s="479"/>
      <c r="V107" s="479"/>
      <c r="W107" s="460"/>
      <c r="X107" s="463"/>
      <c r="Y107" s="463"/>
      <c r="Z107" s="621"/>
    </row>
    <row r="108" spans="1:26" s="668" customFormat="1" ht="30.75" customHeight="1">
      <c r="A108" s="671" t="s">
        <v>270</v>
      </c>
      <c r="B108" s="635" t="s">
        <v>1291</v>
      </c>
      <c r="C108" s="823" t="s">
        <v>1823</v>
      </c>
      <c r="D108" s="823" t="s">
        <v>1793</v>
      </c>
      <c r="E108" s="823"/>
      <c r="F108" s="620"/>
      <c r="G108" s="622">
        <v>1850</v>
      </c>
      <c r="H108" s="622">
        <v>1850</v>
      </c>
      <c r="I108" s="479"/>
      <c r="J108" s="479"/>
      <c r="K108" s="479"/>
      <c r="L108" s="479"/>
      <c r="M108" s="479"/>
      <c r="N108" s="479"/>
      <c r="O108" s="622">
        <v>1850</v>
      </c>
      <c r="P108" s="622">
        <v>1850</v>
      </c>
      <c r="Q108" s="479"/>
      <c r="R108" s="479"/>
      <c r="S108" s="479"/>
      <c r="T108" s="479"/>
      <c r="U108" s="479"/>
      <c r="V108" s="479"/>
      <c r="W108" s="460"/>
      <c r="X108" s="463"/>
      <c r="Y108" s="463"/>
      <c r="Z108" s="621"/>
    </row>
    <row r="109" spans="1:26" s="668" customFormat="1" ht="30.75" customHeight="1">
      <c r="A109" s="821">
        <v>3</v>
      </c>
      <c r="B109" s="626" t="s">
        <v>1292</v>
      </c>
      <c r="C109" s="823"/>
      <c r="D109" s="823"/>
      <c r="E109" s="823"/>
      <c r="F109" s="620"/>
      <c r="G109" s="627">
        <v>7150</v>
      </c>
      <c r="H109" s="627">
        <v>7150</v>
      </c>
      <c r="I109" s="627">
        <v>0</v>
      </c>
      <c r="J109" s="627">
        <v>0</v>
      </c>
      <c r="K109" s="627">
        <v>0</v>
      </c>
      <c r="L109" s="627">
        <v>0</v>
      </c>
      <c r="M109" s="627">
        <v>0</v>
      </c>
      <c r="N109" s="627">
        <v>0</v>
      </c>
      <c r="O109" s="627">
        <v>7150</v>
      </c>
      <c r="P109" s="627">
        <v>7150</v>
      </c>
      <c r="Q109" s="627">
        <v>0</v>
      </c>
      <c r="R109" s="627">
        <v>0</v>
      </c>
      <c r="S109" s="479"/>
      <c r="T109" s="479"/>
      <c r="U109" s="479"/>
      <c r="V109" s="479"/>
      <c r="W109" s="460"/>
      <c r="X109" s="463"/>
      <c r="Y109" s="463"/>
      <c r="Z109" s="621"/>
    </row>
    <row r="110" spans="1:26" s="668" customFormat="1" ht="30.75" customHeight="1">
      <c r="A110" s="671" t="s">
        <v>270</v>
      </c>
      <c r="B110" s="635" t="s">
        <v>1293</v>
      </c>
      <c r="C110" s="823" t="s">
        <v>1823</v>
      </c>
      <c r="D110" s="823" t="s">
        <v>1801</v>
      </c>
      <c r="E110" s="823"/>
      <c r="F110" s="620"/>
      <c r="G110" s="622">
        <v>1600</v>
      </c>
      <c r="H110" s="622">
        <v>1600</v>
      </c>
      <c r="I110" s="479"/>
      <c r="J110" s="479"/>
      <c r="K110" s="479"/>
      <c r="L110" s="479"/>
      <c r="M110" s="479"/>
      <c r="N110" s="479"/>
      <c r="O110" s="622">
        <v>1600</v>
      </c>
      <c r="P110" s="622">
        <v>1600</v>
      </c>
      <c r="Q110" s="479"/>
      <c r="R110" s="479"/>
      <c r="S110" s="479"/>
      <c r="T110" s="479"/>
      <c r="U110" s="479"/>
      <c r="V110" s="479"/>
      <c r="W110" s="460"/>
      <c r="X110" s="463"/>
      <c r="Y110" s="463"/>
      <c r="Z110" s="621"/>
    </row>
    <row r="111" spans="1:26" s="668" customFormat="1" ht="30.75" customHeight="1">
      <c r="A111" s="671" t="s">
        <v>270</v>
      </c>
      <c r="B111" s="635" t="s">
        <v>1294</v>
      </c>
      <c r="C111" s="823" t="s">
        <v>1823</v>
      </c>
      <c r="D111" s="823" t="s">
        <v>1793</v>
      </c>
      <c r="E111" s="823"/>
      <c r="F111" s="620"/>
      <c r="G111" s="622">
        <v>1850</v>
      </c>
      <c r="H111" s="622">
        <v>1850</v>
      </c>
      <c r="I111" s="479"/>
      <c r="J111" s="479"/>
      <c r="K111" s="479"/>
      <c r="L111" s="479"/>
      <c r="M111" s="479"/>
      <c r="N111" s="479"/>
      <c r="O111" s="622">
        <v>1850</v>
      </c>
      <c r="P111" s="622">
        <v>1850</v>
      </c>
      <c r="Q111" s="479"/>
      <c r="R111" s="479"/>
      <c r="S111" s="479"/>
      <c r="T111" s="479"/>
      <c r="U111" s="479"/>
      <c r="V111" s="479"/>
      <c r="W111" s="460"/>
      <c r="X111" s="463"/>
      <c r="Y111" s="463"/>
      <c r="Z111" s="621"/>
    </row>
    <row r="112" spans="1:26" s="668" customFormat="1" ht="30.75" customHeight="1">
      <c r="A112" s="671" t="s">
        <v>270</v>
      </c>
      <c r="B112" s="635" t="s">
        <v>1295</v>
      </c>
      <c r="C112" s="823" t="s">
        <v>1823</v>
      </c>
      <c r="D112" s="823" t="s">
        <v>1793</v>
      </c>
      <c r="E112" s="823"/>
      <c r="F112" s="620"/>
      <c r="G112" s="622">
        <v>1850</v>
      </c>
      <c r="H112" s="622">
        <v>1850</v>
      </c>
      <c r="I112" s="479"/>
      <c r="J112" s="479"/>
      <c r="K112" s="479"/>
      <c r="L112" s="479"/>
      <c r="M112" s="479"/>
      <c r="N112" s="479"/>
      <c r="O112" s="622">
        <v>1850</v>
      </c>
      <c r="P112" s="622">
        <v>1850</v>
      </c>
      <c r="Q112" s="479"/>
      <c r="R112" s="479"/>
      <c r="S112" s="479"/>
      <c r="T112" s="479"/>
      <c r="U112" s="479"/>
      <c r="V112" s="479"/>
      <c r="W112" s="460"/>
      <c r="X112" s="463"/>
      <c r="Y112" s="463"/>
      <c r="Z112" s="621"/>
    </row>
    <row r="113" spans="1:26" s="668" customFormat="1" ht="30.75" customHeight="1">
      <c r="A113" s="671" t="s">
        <v>270</v>
      </c>
      <c r="B113" s="635" t="s">
        <v>1296</v>
      </c>
      <c r="C113" s="823" t="s">
        <v>1823</v>
      </c>
      <c r="D113" s="823" t="s">
        <v>1793</v>
      </c>
      <c r="E113" s="823"/>
      <c r="F113" s="620"/>
      <c r="G113" s="622">
        <v>1850</v>
      </c>
      <c r="H113" s="622">
        <v>1850</v>
      </c>
      <c r="I113" s="479"/>
      <c r="J113" s="479"/>
      <c r="K113" s="479"/>
      <c r="L113" s="479"/>
      <c r="M113" s="479"/>
      <c r="N113" s="479"/>
      <c r="O113" s="622">
        <v>1850</v>
      </c>
      <c r="P113" s="622">
        <v>1850</v>
      </c>
      <c r="Q113" s="479"/>
      <c r="R113" s="479"/>
      <c r="S113" s="479"/>
      <c r="T113" s="479"/>
      <c r="U113" s="479"/>
      <c r="V113" s="479"/>
      <c r="W113" s="460"/>
      <c r="X113" s="463"/>
      <c r="Y113" s="463"/>
      <c r="Z113" s="621"/>
    </row>
    <row r="114" spans="1:26" s="668" customFormat="1" ht="30.75" customHeight="1">
      <c r="A114" s="821">
        <v>4</v>
      </c>
      <c r="B114" s="626" t="s">
        <v>1297</v>
      </c>
      <c r="C114" s="823"/>
      <c r="D114" s="823"/>
      <c r="E114" s="823"/>
      <c r="F114" s="620"/>
      <c r="G114" s="627">
        <v>6820</v>
      </c>
      <c r="H114" s="627">
        <v>6820</v>
      </c>
      <c r="I114" s="627">
        <v>0</v>
      </c>
      <c r="J114" s="627">
        <v>0</v>
      </c>
      <c r="K114" s="627">
        <v>0</v>
      </c>
      <c r="L114" s="627">
        <v>0</v>
      </c>
      <c r="M114" s="627">
        <v>0</v>
      </c>
      <c r="N114" s="627">
        <v>0</v>
      </c>
      <c r="O114" s="627">
        <v>6820</v>
      </c>
      <c r="P114" s="627">
        <v>6820</v>
      </c>
      <c r="Q114" s="627">
        <v>0</v>
      </c>
      <c r="R114" s="627">
        <v>0</v>
      </c>
      <c r="S114" s="631">
        <v>0</v>
      </c>
      <c r="T114" s="631">
        <v>0</v>
      </c>
      <c r="U114" s="631">
        <v>0</v>
      </c>
      <c r="V114" s="631">
        <v>0</v>
      </c>
      <c r="W114" s="460"/>
      <c r="X114" s="463"/>
      <c r="Y114" s="463"/>
      <c r="Z114" s="621"/>
    </row>
    <row r="115" spans="1:26" s="668" customFormat="1" ht="30.75" customHeight="1">
      <c r="A115" s="671" t="s">
        <v>270</v>
      </c>
      <c r="B115" s="624" t="s">
        <v>1298</v>
      </c>
      <c r="C115" s="823" t="s">
        <v>1823</v>
      </c>
      <c r="D115" s="823" t="s">
        <v>1801</v>
      </c>
      <c r="E115" s="823"/>
      <c r="F115" s="620"/>
      <c r="G115" s="622">
        <v>1500</v>
      </c>
      <c r="H115" s="622">
        <v>1500</v>
      </c>
      <c r="I115" s="479"/>
      <c r="J115" s="479"/>
      <c r="K115" s="479"/>
      <c r="L115" s="479"/>
      <c r="M115" s="479"/>
      <c r="N115" s="479"/>
      <c r="O115" s="622">
        <v>1500</v>
      </c>
      <c r="P115" s="622">
        <v>1500</v>
      </c>
      <c r="Q115" s="479"/>
      <c r="R115" s="479"/>
      <c r="S115" s="479"/>
      <c r="T115" s="479"/>
      <c r="U115" s="479"/>
      <c r="V115" s="479"/>
      <c r="W115" s="460"/>
      <c r="X115" s="463"/>
      <c r="Y115" s="463"/>
      <c r="Z115" s="621"/>
    </row>
    <row r="116" spans="1:26" s="668" customFormat="1" ht="30.75" customHeight="1">
      <c r="A116" s="671" t="s">
        <v>270</v>
      </c>
      <c r="B116" s="635" t="s">
        <v>1299</v>
      </c>
      <c r="C116" s="823" t="s">
        <v>1823</v>
      </c>
      <c r="D116" s="823" t="s">
        <v>1801</v>
      </c>
      <c r="E116" s="823"/>
      <c r="F116" s="620"/>
      <c r="G116" s="622">
        <v>1620</v>
      </c>
      <c r="H116" s="622">
        <v>1620</v>
      </c>
      <c r="I116" s="479"/>
      <c r="J116" s="479"/>
      <c r="K116" s="479"/>
      <c r="L116" s="479"/>
      <c r="M116" s="479"/>
      <c r="N116" s="479"/>
      <c r="O116" s="622">
        <v>1620</v>
      </c>
      <c r="P116" s="622">
        <v>1620</v>
      </c>
      <c r="Q116" s="479"/>
      <c r="R116" s="479"/>
      <c r="S116" s="479"/>
      <c r="T116" s="479"/>
      <c r="U116" s="479"/>
      <c r="V116" s="479"/>
      <c r="W116" s="460"/>
      <c r="X116" s="463"/>
      <c r="Y116" s="463"/>
      <c r="Z116" s="621"/>
    </row>
    <row r="117" spans="1:26" s="668" customFormat="1" ht="30.75" customHeight="1">
      <c r="A117" s="671" t="s">
        <v>270</v>
      </c>
      <c r="B117" s="635" t="s">
        <v>1300</v>
      </c>
      <c r="C117" s="823" t="s">
        <v>1823</v>
      </c>
      <c r="D117" s="823" t="s">
        <v>1793</v>
      </c>
      <c r="E117" s="823"/>
      <c r="F117" s="620"/>
      <c r="G117" s="622">
        <v>1850</v>
      </c>
      <c r="H117" s="622">
        <v>1850</v>
      </c>
      <c r="I117" s="479"/>
      <c r="J117" s="479"/>
      <c r="K117" s="479"/>
      <c r="L117" s="479"/>
      <c r="M117" s="479"/>
      <c r="N117" s="479"/>
      <c r="O117" s="622">
        <v>1850</v>
      </c>
      <c r="P117" s="622">
        <v>1850</v>
      </c>
      <c r="Q117" s="479"/>
      <c r="R117" s="479"/>
      <c r="S117" s="479"/>
      <c r="T117" s="479"/>
      <c r="U117" s="479"/>
      <c r="V117" s="479"/>
      <c r="W117" s="460"/>
      <c r="X117" s="463"/>
      <c r="Y117" s="463"/>
      <c r="Z117" s="621"/>
    </row>
    <row r="118" spans="1:26" s="668" customFormat="1" ht="30.75" customHeight="1">
      <c r="A118" s="671" t="s">
        <v>270</v>
      </c>
      <c r="B118" s="635" t="s">
        <v>1301</v>
      </c>
      <c r="C118" s="823" t="s">
        <v>1823</v>
      </c>
      <c r="D118" s="823" t="s">
        <v>1793</v>
      </c>
      <c r="E118" s="823"/>
      <c r="F118" s="620"/>
      <c r="G118" s="622">
        <v>1850</v>
      </c>
      <c r="H118" s="622">
        <v>1850</v>
      </c>
      <c r="I118" s="479"/>
      <c r="J118" s="479"/>
      <c r="K118" s="479"/>
      <c r="L118" s="479"/>
      <c r="M118" s="479"/>
      <c r="N118" s="479"/>
      <c r="O118" s="622">
        <v>1850</v>
      </c>
      <c r="P118" s="622">
        <v>1850</v>
      </c>
      <c r="Q118" s="479"/>
      <c r="R118" s="479"/>
      <c r="S118" s="479"/>
      <c r="T118" s="479"/>
      <c r="U118" s="479"/>
      <c r="V118" s="479"/>
      <c r="W118" s="460"/>
      <c r="X118" s="463"/>
      <c r="Y118" s="463"/>
      <c r="Z118" s="621"/>
    </row>
    <row r="119" spans="1:26" s="668" customFormat="1" ht="30.75" customHeight="1">
      <c r="A119" s="821">
        <v>5</v>
      </c>
      <c r="B119" s="675" t="s">
        <v>1302</v>
      </c>
      <c r="C119" s="823"/>
      <c r="D119" s="823"/>
      <c r="E119" s="823"/>
      <c r="F119" s="620"/>
      <c r="G119" s="627">
        <v>1850</v>
      </c>
      <c r="H119" s="627">
        <v>1850</v>
      </c>
      <c r="I119" s="627">
        <v>0</v>
      </c>
      <c r="J119" s="627">
        <v>0</v>
      </c>
      <c r="K119" s="627">
        <v>0</v>
      </c>
      <c r="L119" s="627">
        <v>0</v>
      </c>
      <c r="M119" s="627">
        <v>0</v>
      </c>
      <c r="N119" s="627">
        <v>0</v>
      </c>
      <c r="O119" s="627">
        <v>1850</v>
      </c>
      <c r="P119" s="627">
        <v>1850</v>
      </c>
      <c r="Q119" s="627">
        <v>0</v>
      </c>
      <c r="R119" s="627">
        <v>0</v>
      </c>
      <c r="S119" s="479"/>
      <c r="T119" s="479"/>
      <c r="U119" s="479"/>
      <c r="V119" s="479"/>
      <c r="W119" s="460"/>
      <c r="X119" s="463"/>
      <c r="Y119" s="463"/>
      <c r="Z119" s="621"/>
    </row>
    <row r="120" spans="1:26" s="668" customFormat="1" ht="30.75" customHeight="1">
      <c r="A120" s="671" t="s">
        <v>270</v>
      </c>
      <c r="B120" s="635" t="s">
        <v>1303</v>
      </c>
      <c r="C120" s="823" t="s">
        <v>1823</v>
      </c>
      <c r="D120" s="823" t="s">
        <v>1793</v>
      </c>
      <c r="E120" s="823"/>
      <c r="F120" s="620"/>
      <c r="G120" s="622">
        <v>1850</v>
      </c>
      <c r="H120" s="622">
        <v>1850</v>
      </c>
      <c r="I120" s="479"/>
      <c r="J120" s="479"/>
      <c r="K120" s="479"/>
      <c r="L120" s="479"/>
      <c r="M120" s="479"/>
      <c r="N120" s="479"/>
      <c r="O120" s="622">
        <v>1850</v>
      </c>
      <c r="P120" s="622">
        <v>1850</v>
      </c>
      <c r="Q120" s="479"/>
      <c r="R120" s="479"/>
      <c r="S120" s="479"/>
      <c r="T120" s="479"/>
      <c r="U120" s="479"/>
      <c r="V120" s="479"/>
      <c r="W120" s="460"/>
      <c r="X120" s="463"/>
      <c r="Y120" s="463"/>
      <c r="Z120" s="621"/>
    </row>
    <row r="121" spans="1:26" s="668" customFormat="1" ht="30.75" customHeight="1">
      <c r="A121" s="821">
        <v>6</v>
      </c>
      <c r="B121" s="675" t="s">
        <v>1304</v>
      </c>
      <c r="C121" s="823"/>
      <c r="D121" s="823"/>
      <c r="E121" s="823"/>
      <c r="F121" s="620"/>
      <c r="G121" s="627">
        <v>16091</v>
      </c>
      <c r="H121" s="627">
        <v>16091</v>
      </c>
      <c r="I121" s="627">
        <v>0</v>
      </c>
      <c r="J121" s="627">
        <v>0</v>
      </c>
      <c r="K121" s="627">
        <v>0</v>
      </c>
      <c r="L121" s="627">
        <v>0</v>
      </c>
      <c r="M121" s="627">
        <v>0</v>
      </c>
      <c r="N121" s="627">
        <v>0</v>
      </c>
      <c r="O121" s="627">
        <v>16091</v>
      </c>
      <c r="P121" s="627">
        <v>16091</v>
      </c>
      <c r="Q121" s="627">
        <v>0</v>
      </c>
      <c r="R121" s="627">
        <v>0</v>
      </c>
      <c r="S121" s="631">
        <v>0</v>
      </c>
      <c r="T121" s="631">
        <v>0</v>
      </c>
      <c r="U121" s="631">
        <v>0</v>
      </c>
      <c r="V121" s="631">
        <v>0</v>
      </c>
      <c r="W121" s="460"/>
      <c r="X121" s="463"/>
      <c r="Y121" s="463"/>
      <c r="Z121" s="621"/>
    </row>
    <row r="122" spans="1:26" s="668" customFormat="1" ht="30.75" customHeight="1">
      <c r="A122" s="671" t="s">
        <v>270</v>
      </c>
      <c r="B122" s="635" t="s">
        <v>1305</v>
      </c>
      <c r="C122" s="823" t="s">
        <v>1823</v>
      </c>
      <c r="D122" s="823" t="s">
        <v>1789</v>
      </c>
      <c r="E122" s="823"/>
      <c r="F122" s="620"/>
      <c r="G122" s="622">
        <v>4991</v>
      </c>
      <c r="H122" s="622">
        <v>4991</v>
      </c>
      <c r="I122" s="479"/>
      <c r="J122" s="479"/>
      <c r="K122" s="479"/>
      <c r="L122" s="479"/>
      <c r="M122" s="479"/>
      <c r="N122" s="479"/>
      <c r="O122" s="622">
        <v>4991</v>
      </c>
      <c r="P122" s="622">
        <v>4991</v>
      </c>
      <c r="Q122" s="479"/>
      <c r="R122" s="479"/>
      <c r="S122" s="479"/>
      <c r="T122" s="479"/>
      <c r="U122" s="479"/>
      <c r="V122" s="479"/>
      <c r="W122" s="460"/>
      <c r="X122" s="463"/>
      <c r="Y122" s="463"/>
      <c r="Z122" s="621"/>
    </row>
    <row r="123" spans="1:26" s="668" customFormat="1" ht="30.75" customHeight="1">
      <c r="A123" s="671" t="s">
        <v>270</v>
      </c>
      <c r="B123" s="635" t="s">
        <v>1484</v>
      </c>
      <c r="C123" s="823" t="s">
        <v>1823</v>
      </c>
      <c r="D123" s="823" t="s">
        <v>1789</v>
      </c>
      <c r="E123" s="823"/>
      <c r="F123" s="620"/>
      <c r="G123" s="622">
        <v>8000</v>
      </c>
      <c r="H123" s="622">
        <v>8000</v>
      </c>
      <c r="I123" s="479"/>
      <c r="J123" s="479"/>
      <c r="K123" s="479"/>
      <c r="L123" s="479"/>
      <c r="M123" s="479"/>
      <c r="N123" s="479"/>
      <c r="O123" s="622">
        <v>8000</v>
      </c>
      <c r="P123" s="622">
        <v>8000</v>
      </c>
      <c r="Q123" s="479"/>
      <c r="R123" s="479"/>
      <c r="S123" s="479"/>
      <c r="T123" s="479"/>
      <c r="U123" s="479"/>
      <c r="V123" s="479"/>
      <c r="W123" s="460"/>
      <c r="X123" s="463"/>
      <c r="Y123" s="463"/>
      <c r="Z123" s="621"/>
    </row>
    <row r="124" spans="1:26" s="668" customFormat="1">
      <c r="A124" s="671" t="s">
        <v>270</v>
      </c>
      <c r="B124" s="635" t="s">
        <v>1306</v>
      </c>
      <c r="C124" s="823" t="s">
        <v>1823</v>
      </c>
      <c r="D124" s="823" t="s">
        <v>1801</v>
      </c>
      <c r="E124" s="823"/>
      <c r="F124" s="620"/>
      <c r="G124" s="622">
        <v>1250</v>
      </c>
      <c r="H124" s="622">
        <v>1250</v>
      </c>
      <c r="I124" s="479"/>
      <c r="J124" s="479"/>
      <c r="K124" s="479"/>
      <c r="L124" s="479"/>
      <c r="M124" s="479"/>
      <c r="N124" s="479"/>
      <c r="O124" s="622">
        <v>1250</v>
      </c>
      <c r="P124" s="622">
        <v>1250</v>
      </c>
      <c r="Q124" s="479"/>
      <c r="R124" s="479"/>
      <c r="S124" s="479"/>
      <c r="T124" s="479"/>
      <c r="U124" s="479"/>
      <c r="V124" s="479"/>
      <c r="W124" s="460"/>
      <c r="X124" s="463"/>
      <c r="Y124" s="463"/>
      <c r="Z124" s="621"/>
    </row>
    <row r="125" spans="1:26" s="668" customFormat="1" ht="28.5" customHeight="1">
      <c r="A125" s="671" t="s">
        <v>270</v>
      </c>
      <c r="B125" s="635" t="s">
        <v>1307</v>
      </c>
      <c r="C125" s="823" t="s">
        <v>1823</v>
      </c>
      <c r="D125" s="823" t="s">
        <v>1801</v>
      </c>
      <c r="E125" s="823"/>
      <c r="F125" s="620"/>
      <c r="G125" s="622"/>
      <c r="H125" s="622"/>
      <c r="I125" s="479"/>
      <c r="J125" s="479"/>
      <c r="K125" s="479"/>
      <c r="L125" s="479"/>
      <c r="M125" s="479"/>
      <c r="N125" s="479"/>
      <c r="O125" s="622"/>
      <c r="P125" s="622"/>
      <c r="Q125" s="479"/>
      <c r="R125" s="479"/>
      <c r="S125" s="479"/>
      <c r="T125" s="479"/>
      <c r="U125" s="479"/>
      <c r="V125" s="479"/>
      <c r="W125" s="460" t="s">
        <v>1403</v>
      </c>
      <c r="X125" s="463"/>
      <c r="Y125" s="463"/>
      <c r="Z125" s="621"/>
    </row>
    <row r="126" spans="1:26" s="668" customFormat="1" ht="28.5" customHeight="1">
      <c r="A126" s="671" t="s">
        <v>270</v>
      </c>
      <c r="B126" s="635" t="s">
        <v>1308</v>
      </c>
      <c r="C126" s="823" t="s">
        <v>1823</v>
      </c>
      <c r="D126" s="823" t="s">
        <v>1793</v>
      </c>
      <c r="E126" s="823"/>
      <c r="F126" s="620"/>
      <c r="G126" s="622">
        <v>1850</v>
      </c>
      <c r="H126" s="622">
        <v>1850</v>
      </c>
      <c r="I126" s="479"/>
      <c r="J126" s="479"/>
      <c r="K126" s="479"/>
      <c r="L126" s="479"/>
      <c r="M126" s="479"/>
      <c r="N126" s="479"/>
      <c r="O126" s="622">
        <v>1850</v>
      </c>
      <c r="P126" s="622">
        <v>1850</v>
      </c>
      <c r="Q126" s="479"/>
      <c r="R126" s="479"/>
      <c r="S126" s="479"/>
      <c r="T126" s="479"/>
      <c r="U126" s="479"/>
      <c r="V126" s="479"/>
      <c r="W126" s="460" t="s">
        <v>107</v>
      </c>
      <c r="X126" s="463"/>
      <c r="Y126" s="463"/>
      <c r="Z126" s="621"/>
    </row>
    <row r="127" spans="1:26" s="668" customFormat="1" ht="28.5" customHeight="1">
      <c r="A127" s="821">
        <v>7</v>
      </c>
      <c r="B127" s="675" t="s">
        <v>1309</v>
      </c>
      <c r="C127" s="823"/>
      <c r="D127" s="823"/>
      <c r="E127" s="823"/>
      <c r="F127" s="620"/>
      <c r="G127" s="627">
        <v>4427</v>
      </c>
      <c r="H127" s="627">
        <v>4427</v>
      </c>
      <c r="I127" s="627">
        <v>0</v>
      </c>
      <c r="J127" s="627">
        <v>0</v>
      </c>
      <c r="K127" s="627">
        <v>0</v>
      </c>
      <c r="L127" s="627">
        <v>0</v>
      </c>
      <c r="M127" s="627">
        <v>0</v>
      </c>
      <c r="N127" s="627">
        <v>0</v>
      </c>
      <c r="O127" s="627">
        <v>4427</v>
      </c>
      <c r="P127" s="627">
        <v>4427</v>
      </c>
      <c r="Q127" s="627">
        <v>0</v>
      </c>
      <c r="R127" s="627">
        <v>0</v>
      </c>
      <c r="S127" s="479"/>
      <c r="T127" s="479"/>
      <c r="U127" s="479"/>
      <c r="V127" s="479"/>
      <c r="W127" s="460"/>
      <c r="X127" s="463"/>
      <c r="Y127" s="463"/>
      <c r="Z127" s="621"/>
    </row>
    <row r="128" spans="1:26" s="668" customFormat="1" ht="28.5" customHeight="1">
      <c r="A128" s="671" t="s">
        <v>270</v>
      </c>
      <c r="B128" s="635" t="s">
        <v>1310</v>
      </c>
      <c r="C128" s="823" t="s">
        <v>1823</v>
      </c>
      <c r="D128" s="823" t="s">
        <v>1801</v>
      </c>
      <c r="E128" s="823"/>
      <c r="F128" s="620"/>
      <c r="G128" s="622">
        <v>1400</v>
      </c>
      <c r="H128" s="622">
        <v>1400</v>
      </c>
      <c r="I128" s="479"/>
      <c r="J128" s="479"/>
      <c r="K128" s="479"/>
      <c r="L128" s="479"/>
      <c r="M128" s="479"/>
      <c r="N128" s="479"/>
      <c r="O128" s="622">
        <v>1400</v>
      </c>
      <c r="P128" s="622">
        <v>1400</v>
      </c>
      <c r="Q128" s="479"/>
      <c r="R128" s="479"/>
      <c r="S128" s="479"/>
      <c r="T128" s="479"/>
      <c r="U128" s="479"/>
      <c r="V128" s="479"/>
      <c r="W128" s="460"/>
      <c r="X128" s="463"/>
      <c r="Y128" s="463"/>
      <c r="Z128" s="621"/>
    </row>
    <row r="129" spans="1:26" s="668" customFormat="1" ht="28.5" customHeight="1">
      <c r="A129" s="671" t="s">
        <v>270</v>
      </c>
      <c r="B129" s="635" t="s">
        <v>1311</v>
      </c>
      <c r="C129" s="823" t="s">
        <v>1823</v>
      </c>
      <c r="D129" s="823" t="s">
        <v>1801</v>
      </c>
      <c r="E129" s="823"/>
      <c r="F129" s="620"/>
      <c r="G129" s="622">
        <v>1400</v>
      </c>
      <c r="H129" s="622">
        <v>1400</v>
      </c>
      <c r="I129" s="479"/>
      <c r="J129" s="479"/>
      <c r="K129" s="479"/>
      <c r="L129" s="479"/>
      <c r="M129" s="479"/>
      <c r="N129" s="479"/>
      <c r="O129" s="622">
        <v>1400</v>
      </c>
      <c r="P129" s="622">
        <v>1400</v>
      </c>
      <c r="Q129" s="479"/>
      <c r="R129" s="479"/>
      <c r="S129" s="479"/>
      <c r="T129" s="479"/>
      <c r="U129" s="479"/>
      <c r="V129" s="479"/>
      <c r="W129" s="460"/>
      <c r="X129" s="463"/>
      <c r="Y129" s="463"/>
      <c r="Z129" s="621"/>
    </row>
    <row r="130" spans="1:26" s="668" customFormat="1" ht="28.5" customHeight="1">
      <c r="A130" s="671" t="s">
        <v>270</v>
      </c>
      <c r="B130" s="635" t="s">
        <v>1312</v>
      </c>
      <c r="C130" s="823" t="s">
        <v>1823</v>
      </c>
      <c r="D130" s="823" t="s">
        <v>1801</v>
      </c>
      <c r="E130" s="823"/>
      <c r="F130" s="620"/>
      <c r="G130" s="622">
        <v>1627</v>
      </c>
      <c r="H130" s="622">
        <v>1627</v>
      </c>
      <c r="I130" s="479"/>
      <c r="J130" s="479"/>
      <c r="K130" s="479"/>
      <c r="L130" s="479"/>
      <c r="M130" s="479"/>
      <c r="N130" s="479"/>
      <c r="O130" s="622">
        <v>1627</v>
      </c>
      <c r="P130" s="622">
        <v>1627</v>
      </c>
      <c r="Q130" s="479"/>
      <c r="R130" s="479"/>
      <c r="S130" s="479"/>
      <c r="T130" s="479"/>
      <c r="U130" s="479"/>
      <c r="V130" s="479"/>
      <c r="W130" s="460"/>
      <c r="X130" s="463"/>
      <c r="Y130" s="463"/>
      <c r="Z130" s="621"/>
    </row>
    <row r="131" spans="1:26" s="668" customFormat="1" ht="28.5" customHeight="1">
      <c r="A131" s="821">
        <v>8</v>
      </c>
      <c r="B131" s="675" t="s">
        <v>1313</v>
      </c>
      <c r="C131" s="823"/>
      <c r="D131" s="823"/>
      <c r="E131" s="823"/>
      <c r="F131" s="620"/>
      <c r="G131" s="627">
        <v>4900</v>
      </c>
      <c r="H131" s="627">
        <v>4900</v>
      </c>
      <c r="I131" s="627">
        <v>0</v>
      </c>
      <c r="J131" s="627">
        <v>0</v>
      </c>
      <c r="K131" s="627">
        <v>0</v>
      </c>
      <c r="L131" s="627">
        <v>0</v>
      </c>
      <c r="M131" s="627">
        <v>0</v>
      </c>
      <c r="N131" s="627">
        <v>0</v>
      </c>
      <c r="O131" s="627">
        <v>4900</v>
      </c>
      <c r="P131" s="627">
        <v>4900</v>
      </c>
      <c r="Q131" s="627">
        <v>0</v>
      </c>
      <c r="R131" s="627">
        <v>0</v>
      </c>
      <c r="S131" s="631">
        <v>0</v>
      </c>
      <c r="T131" s="631">
        <v>0</v>
      </c>
      <c r="U131" s="631">
        <v>0</v>
      </c>
      <c r="V131" s="631">
        <v>0</v>
      </c>
      <c r="W131" s="460"/>
      <c r="X131" s="463"/>
      <c r="Y131" s="463"/>
      <c r="Z131" s="621"/>
    </row>
    <row r="132" spans="1:26" s="668" customFormat="1" ht="28.5" customHeight="1">
      <c r="A132" s="671" t="s">
        <v>270</v>
      </c>
      <c r="B132" s="635" t="s">
        <v>1314</v>
      </c>
      <c r="C132" s="823" t="s">
        <v>1823</v>
      </c>
      <c r="D132" s="823" t="s">
        <v>1801</v>
      </c>
      <c r="E132" s="823"/>
      <c r="F132" s="620"/>
      <c r="G132" s="622">
        <v>1200</v>
      </c>
      <c r="H132" s="622">
        <v>1200</v>
      </c>
      <c r="I132" s="479"/>
      <c r="J132" s="479"/>
      <c r="K132" s="479"/>
      <c r="L132" s="479"/>
      <c r="M132" s="479"/>
      <c r="N132" s="479"/>
      <c r="O132" s="622">
        <v>1200</v>
      </c>
      <c r="P132" s="622">
        <v>1200</v>
      </c>
      <c r="Q132" s="479"/>
      <c r="R132" s="479"/>
      <c r="S132" s="479"/>
      <c r="T132" s="479"/>
      <c r="U132" s="479"/>
      <c r="V132" s="479"/>
      <c r="W132" s="460"/>
      <c r="X132" s="463"/>
      <c r="Y132" s="463"/>
      <c r="Z132" s="621"/>
    </row>
    <row r="133" spans="1:26" s="668" customFormat="1" ht="28.5" customHeight="1">
      <c r="A133" s="671" t="s">
        <v>270</v>
      </c>
      <c r="B133" s="635" t="s">
        <v>1315</v>
      </c>
      <c r="C133" s="823" t="s">
        <v>1823</v>
      </c>
      <c r="D133" s="823" t="s">
        <v>1801</v>
      </c>
      <c r="E133" s="823"/>
      <c r="F133" s="620"/>
      <c r="G133" s="622"/>
      <c r="H133" s="622"/>
      <c r="I133" s="479"/>
      <c r="J133" s="479"/>
      <c r="K133" s="479"/>
      <c r="L133" s="479"/>
      <c r="M133" s="479"/>
      <c r="N133" s="479"/>
      <c r="O133" s="622"/>
      <c r="P133" s="622"/>
      <c r="Q133" s="479"/>
      <c r="R133" s="479"/>
      <c r="S133" s="479"/>
      <c r="T133" s="479"/>
      <c r="U133" s="479"/>
      <c r="V133" s="479"/>
      <c r="W133" s="460" t="s">
        <v>1404</v>
      </c>
      <c r="X133" s="463"/>
      <c r="Y133" s="463"/>
      <c r="Z133" s="621"/>
    </row>
    <row r="134" spans="1:26" s="668" customFormat="1" ht="28.5" customHeight="1">
      <c r="A134" s="671" t="s">
        <v>270</v>
      </c>
      <c r="B134" s="635" t="s">
        <v>1316</v>
      </c>
      <c r="C134" s="823" t="s">
        <v>1823</v>
      </c>
      <c r="D134" s="823" t="s">
        <v>1793</v>
      </c>
      <c r="E134" s="823"/>
      <c r="F134" s="620"/>
      <c r="G134" s="622">
        <v>1850</v>
      </c>
      <c r="H134" s="622">
        <v>1850</v>
      </c>
      <c r="I134" s="479"/>
      <c r="J134" s="479"/>
      <c r="K134" s="479"/>
      <c r="L134" s="479"/>
      <c r="M134" s="479"/>
      <c r="N134" s="479"/>
      <c r="O134" s="622">
        <v>1850</v>
      </c>
      <c r="P134" s="622">
        <v>1850</v>
      </c>
      <c r="Q134" s="479"/>
      <c r="R134" s="479"/>
      <c r="S134" s="479"/>
      <c r="T134" s="479"/>
      <c r="U134" s="479"/>
      <c r="V134" s="479"/>
      <c r="W134" s="460"/>
      <c r="X134" s="463"/>
      <c r="Y134" s="463"/>
      <c r="Z134" s="621"/>
    </row>
    <row r="135" spans="1:26" s="668" customFormat="1" ht="28.5" customHeight="1">
      <c r="A135" s="671" t="s">
        <v>270</v>
      </c>
      <c r="B135" s="635" t="s">
        <v>1317</v>
      </c>
      <c r="C135" s="823" t="s">
        <v>1823</v>
      </c>
      <c r="D135" s="823" t="s">
        <v>1793</v>
      </c>
      <c r="E135" s="823"/>
      <c r="F135" s="620"/>
      <c r="G135" s="622">
        <v>1850</v>
      </c>
      <c r="H135" s="622">
        <v>1850</v>
      </c>
      <c r="I135" s="479"/>
      <c r="J135" s="479"/>
      <c r="K135" s="479"/>
      <c r="L135" s="479"/>
      <c r="M135" s="479"/>
      <c r="N135" s="479"/>
      <c r="O135" s="622">
        <v>1850</v>
      </c>
      <c r="P135" s="622">
        <v>1850</v>
      </c>
      <c r="Q135" s="479"/>
      <c r="R135" s="479"/>
      <c r="S135" s="479"/>
      <c r="T135" s="479"/>
      <c r="U135" s="479"/>
      <c r="V135" s="479"/>
      <c r="W135" s="460"/>
      <c r="X135" s="463"/>
      <c r="Y135" s="463"/>
      <c r="Z135" s="621"/>
    </row>
    <row r="136" spans="1:26" s="668" customFormat="1" ht="28.5" customHeight="1">
      <c r="A136" s="821">
        <v>9</v>
      </c>
      <c r="B136" s="675" t="s">
        <v>1318</v>
      </c>
      <c r="C136" s="823"/>
      <c r="D136" s="823"/>
      <c r="E136" s="823"/>
      <c r="F136" s="620"/>
      <c r="G136" s="627">
        <v>6220</v>
      </c>
      <c r="H136" s="627">
        <v>6220</v>
      </c>
      <c r="I136" s="627">
        <v>0</v>
      </c>
      <c r="J136" s="627">
        <v>0</v>
      </c>
      <c r="K136" s="627">
        <v>0</v>
      </c>
      <c r="L136" s="627">
        <v>0</v>
      </c>
      <c r="M136" s="627">
        <v>0</v>
      </c>
      <c r="N136" s="627">
        <v>0</v>
      </c>
      <c r="O136" s="627">
        <v>6220</v>
      </c>
      <c r="P136" s="627">
        <v>6220</v>
      </c>
      <c r="Q136" s="627">
        <v>0</v>
      </c>
      <c r="R136" s="627">
        <v>0</v>
      </c>
      <c r="S136" s="631">
        <v>0</v>
      </c>
      <c r="T136" s="631">
        <v>0</v>
      </c>
      <c r="U136" s="631">
        <v>0</v>
      </c>
      <c r="V136" s="631">
        <v>0</v>
      </c>
      <c r="W136" s="460"/>
      <c r="X136" s="463"/>
      <c r="Y136" s="463"/>
      <c r="Z136" s="621"/>
    </row>
    <row r="137" spans="1:26" s="668" customFormat="1" ht="28.5" customHeight="1">
      <c r="A137" s="671" t="s">
        <v>270</v>
      </c>
      <c r="B137" s="635" t="s">
        <v>1253</v>
      </c>
      <c r="C137" s="823" t="s">
        <v>1823</v>
      </c>
      <c r="D137" s="823" t="s">
        <v>1789</v>
      </c>
      <c r="E137" s="823"/>
      <c r="F137" s="620"/>
      <c r="G137" s="622"/>
      <c r="H137" s="622"/>
      <c r="I137" s="479"/>
      <c r="J137" s="479"/>
      <c r="K137" s="479"/>
      <c r="L137" s="479"/>
      <c r="M137" s="479"/>
      <c r="N137" s="479"/>
      <c r="O137" s="622"/>
      <c r="P137" s="622"/>
      <c r="Q137" s="479"/>
      <c r="R137" s="479"/>
      <c r="S137" s="479"/>
      <c r="T137" s="479"/>
      <c r="U137" s="479"/>
      <c r="V137" s="479"/>
      <c r="W137" s="460" t="s">
        <v>1404</v>
      </c>
      <c r="X137" s="463"/>
      <c r="Y137" s="463"/>
      <c r="Z137" s="621"/>
    </row>
    <row r="138" spans="1:26" s="668" customFormat="1" ht="28.5" customHeight="1">
      <c r="A138" s="671" t="s">
        <v>270</v>
      </c>
      <c r="B138" s="635" t="s">
        <v>1319</v>
      </c>
      <c r="C138" s="823" t="s">
        <v>1823</v>
      </c>
      <c r="D138" s="823" t="s">
        <v>1789</v>
      </c>
      <c r="E138" s="823"/>
      <c r="F138" s="620"/>
      <c r="G138" s="622">
        <v>2000</v>
      </c>
      <c r="H138" s="622">
        <v>2000</v>
      </c>
      <c r="I138" s="479"/>
      <c r="J138" s="479"/>
      <c r="K138" s="479"/>
      <c r="L138" s="479"/>
      <c r="M138" s="479"/>
      <c r="N138" s="479"/>
      <c r="O138" s="622">
        <v>2000</v>
      </c>
      <c r="P138" s="622">
        <v>2000</v>
      </c>
      <c r="Q138" s="479"/>
      <c r="R138" s="479"/>
      <c r="S138" s="479"/>
      <c r="T138" s="479"/>
      <c r="U138" s="479"/>
      <c r="V138" s="479"/>
      <c r="W138" s="460"/>
      <c r="X138" s="463"/>
      <c r="Y138" s="463"/>
      <c r="Z138" s="621"/>
    </row>
    <row r="139" spans="1:26" s="668" customFormat="1" ht="28.5" customHeight="1">
      <c r="A139" s="671" t="s">
        <v>270</v>
      </c>
      <c r="B139" s="635" t="s">
        <v>1320</v>
      </c>
      <c r="C139" s="823" t="s">
        <v>1823</v>
      </c>
      <c r="D139" s="823" t="s">
        <v>1801</v>
      </c>
      <c r="E139" s="823"/>
      <c r="F139" s="620"/>
      <c r="G139" s="622">
        <v>500</v>
      </c>
      <c r="H139" s="622">
        <v>500</v>
      </c>
      <c r="I139" s="479"/>
      <c r="J139" s="479"/>
      <c r="K139" s="479"/>
      <c r="L139" s="479"/>
      <c r="M139" s="479"/>
      <c r="N139" s="479"/>
      <c r="O139" s="622">
        <v>500</v>
      </c>
      <c r="P139" s="622">
        <v>500</v>
      </c>
      <c r="Q139" s="479"/>
      <c r="R139" s="479"/>
      <c r="S139" s="479"/>
      <c r="T139" s="479"/>
      <c r="U139" s="479"/>
      <c r="V139" s="479"/>
      <c r="W139" s="460"/>
      <c r="X139" s="463"/>
      <c r="Y139" s="463"/>
      <c r="Z139" s="621"/>
    </row>
    <row r="140" spans="1:26" s="668" customFormat="1" ht="28.5" customHeight="1">
      <c r="A140" s="671" t="s">
        <v>270</v>
      </c>
      <c r="B140" s="635" t="s">
        <v>1321</v>
      </c>
      <c r="C140" s="823" t="s">
        <v>1823</v>
      </c>
      <c r="D140" s="823" t="s">
        <v>1801</v>
      </c>
      <c r="E140" s="823"/>
      <c r="F140" s="620"/>
      <c r="G140" s="622">
        <v>2000</v>
      </c>
      <c r="H140" s="622">
        <v>2000</v>
      </c>
      <c r="I140" s="479"/>
      <c r="J140" s="479"/>
      <c r="K140" s="479"/>
      <c r="L140" s="479"/>
      <c r="M140" s="479"/>
      <c r="N140" s="479"/>
      <c r="O140" s="622">
        <v>2000</v>
      </c>
      <c r="P140" s="622">
        <v>2000</v>
      </c>
      <c r="Q140" s="479"/>
      <c r="R140" s="479"/>
      <c r="S140" s="479"/>
      <c r="T140" s="479"/>
      <c r="U140" s="479"/>
      <c r="V140" s="479"/>
      <c r="W140" s="460"/>
      <c r="X140" s="463"/>
      <c r="Y140" s="463"/>
      <c r="Z140" s="621"/>
    </row>
    <row r="141" spans="1:26" s="668" customFormat="1" ht="28.5" customHeight="1">
      <c r="A141" s="671" t="s">
        <v>270</v>
      </c>
      <c r="B141" s="635" t="s">
        <v>1322</v>
      </c>
      <c r="C141" s="823" t="s">
        <v>1823</v>
      </c>
      <c r="D141" s="823" t="s">
        <v>1801</v>
      </c>
      <c r="E141" s="823"/>
      <c r="F141" s="620"/>
      <c r="G141" s="622">
        <v>1720</v>
      </c>
      <c r="H141" s="622">
        <v>1720</v>
      </c>
      <c r="I141" s="479"/>
      <c r="J141" s="479"/>
      <c r="K141" s="479"/>
      <c r="L141" s="479"/>
      <c r="M141" s="479"/>
      <c r="N141" s="479"/>
      <c r="O141" s="622">
        <v>1720</v>
      </c>
      <c r="P141" s="622">
        <v>1720</v>
      </c>
      <c r="Q141" s="479"/>
      <c r="R141" s="479"/>
      <c r="S141" s="479"/>
      <c r="T141" s="479"/>
      <c r="U141" s="479"/>
      <c r="V141" s="479"/>
      <c r="W141" s="460"/>
      <c r="X141" s="463"/>
      <c r="Y141" s="463"/>
      <c r="Z141" s="621"/>
    </row>
    <row r="142" spans="1:26" s="668" customFormat="1" ht="28.5" customHeight="1">
      <c r="A142" s="821">
        <v>10</v>
      </c>
      <c r="B142" s="675" t="s">
        <v>1323</v>
      </c>
      <c r="C142" s="823"/>
      <c r="D142" s="823"/>
      <c r="E142" s="823"/>
      <c r="F142" s="620"/>
      <c r="G142" s="627">
        <v>6385</v>
      </c>
      <c r="H142" s="627">
        <v>6385</v>
      </c>
      <c r="I142" s="479"/>
      <c r="J142" s="479"/>
      <c r="K142" s="479"/>
      <c r="L142" s="479"/>
      <c r="M142" s="479"/>
      <c r="N142" s="479"/>
      <c r="O142" s="627">
        <v>6385</v>
      </c>
      <c r="P142" s="627">
        <v>6385</v>
      </c>
      <c r="Q142" s="479"/>
      <c r="R142" s="479"/>
      <c r="S142" s="479"/>
      <c r="T142" s="479"/>
      <c r="U142" s="479"/>
      <c r="V142" s="479"/>
      <c r="W142" s="460"/>
      <c r="X142" s="463"/>
      <c r="Y142" s="463"/>
      <c r="Z142" s="621"/>
    </row>
    <row r="143" spans="1:26" s="668" customFormat="1" ht="34.5" customHeight="1">
      <c r="A143" s="671" t="s">
        <v>270</v>
      </c>
      <c r="B143" s="639" t="s">
        <v>1324</v>
      </c>
      <c r="C143" s="823" t="s">
        <v>1823</v>
      </c>
      <c r="D143" s="823" t="s">
        <v>1801</v>
      </c>
      <c r="E143" s="823"/>
      <c r="F143" s="620"/>
      <c r="G143" s="622"/>
      <c r="H143" s="622"/>
      <c r="I143" s="479"/>
      <c r="J143" s="479"/>
      <c r="K143" s="479"/>
      <c r="L143" s="479"/>
      <c r="M143" s="479"/>
      <c r="N143" s="479"/>
      <c r="O143" s="622"/>
      <c r="P143" s="622"/>
      <c r="Q143" s="479"/>
      <c r="R143" s="479"/>
      <c r="S143" s="479"/>
      <c r="T143" s="479"/>
      <c r="U143" s="479"/>
      <c r="V143" s="479"/>
      <c r="W143" s="460" t="s">
        <v>1403</v>
      </c>
      <c r="X143" s="463"/>
      <c r="Y143" s="463"/>
      <c r="Z143" s="621"/>
    </row>
    <row r="144" spans="1:26" s="668" customFormat="1" ht="28.5" customHeight="1">
      <c r="A144" s="671" t="s">
        <v>270</v>
      </c>
      <c r="B144" s="639" t="s">
        <v>1325</v>
      </c>
      <c r="C144" s="823" t="s">
        <v>1823</v>
      </c>
      <c r="D144" s="823" t="s">
        <v>1801</v>
      </c>
      <c r="E144" s="823"/>
      <c r="F144" s="620"/>
      <c r="G144" s="622"/>
      <c r="H144" s="622"/>
      <c r="I144" s="479"/>
      <c r="J144" s="479"/>
      <c r="K144" s="479"/>
      <c r="L144" s="479"/>
      <c r="M144" s="479"/>
      <c r="N144" s="479"/>
      <c r="O144" s="622"/>
      <c r="P144" s="622"/>
      <c r="Q144" s="479"/>
      <c r="R144" s="479"/>
      <c r="S144" s="479"/>
      <c r="T144" s="479"/>
      <c r="U144" s="479"/>
      <c r="V144" s="479"/>
      <c r="W144" s="460" t="s">
        <v>1403</v>
      </c>
      <c r="X144" s="463"/>
      <c r="Y144" s="463"/>
      <c r="Z144" s="621"/>
    </row>
    <row r="145" spans="1:26" s="668" customFormat="1" ht="28.5" customHeight="1">
      <c r="A145" s="671" t="s">
        <v>270</v>
      </c>
      <c r="B145" s="639" t="s">
        <v>1326</v>
      </c>
      <c r="C145" s="823" t="s">
        <v>1823</v>
      </c>
      <c r="D145" s="823" t="s">
        <v>1801</v>
      </c>
      <c r="E145" s="823"/>
      <c r="F145" s="620"/>
      <c r="G145" s="622">
        <v>2685</v>
      </c>
      <c r="H145" s="622">
        <v>2685</v>
      </c>
      <c r="I145" s="479"/>
      <c r="J145" s="479"/>
      <c r="K145" s="479"/>
      <c r="L145" s="479"/>
      <c r="M145" s="479"/>
      <c r="N145" s="479"/>
      <c r="O145" s="622">
        <v>2685</v>
      </c>
      <c r="P145" s="622">
        <v>2685</v>
      </c>
      <c r="Q145" s="479"/>
      <c r="R145" s="479"/>
      <c r="S145" s="479"/>
      <c r="T145" s="479"/>
      <c r="U145" s="479"/>
      <c r="V145" s="479"/>
      <c r="W145" s="460"/>
      <c r="X145" s="463"/>
      <c r="Y145" s="463"/>
      <c r="Z145" s="621"/>
    </row>
    <row r="146" spans="1:26" s="668" customFormat="1" ht="28.5" customHeight="1">
      <c r="A146" s="671" t="s">
        <v>270</v>
      </c>
      <c r="B146" s="639" t="s">
        <v>1327</v>
      </c>
      <c r="C146" s="823" t="s">
        <v>1823</v>
      </c>
      <c r="D146" s="823" t="s">
        <v>1793</v>
      </c>
      <c r="E146" s="823"/>
      <c r="F146" s="620"/>
      <c r="G146" s="622">
        <v>1850</v>
      </c>
      <c r="H146" s="622">
        <v>1850</v>
      </c>
      <c r="I146" s="479"/>
      <c r="J146" s="479"/>
      <c r="K146" s="479"/>
      <c r="L146" s="479"/>
      <c r="M146" s="479"/>
      <c r="N146" s="479"/>
      <c r="O146" s="622">
        <v>1850</v>
      </c>
      <c r="P146" s="622">
        <v>1850</v>
      </c>
      <c r="Q146" s="479"/>
      <c r="R146" s="479"/>
      <c r="S146" s="479"/>
      <c r="T146" s="479"/>
      <c r="U146" s="479"/>
      <c r="V146" s="479"/>
      <c r="W146" s="460"/>
      <c r="X146" s="463"/>
      <c r="Y146" s="463"/>
      <c r="Z146" s="621"/>
    </row>
    <row r="147" spans="1:26" s="668" customFormat="1" ht="28.5" customHeight="1">
      <c r="A147" s="671" t="s">
        <v>270</v>
      </c>
      <c r="B147" s="639" t="s">
        <v>1328</v>
      </c>
      <c r="C147" s="823" t="s">
        <v>1823</v>
      </c>
      <c r="D147" s="823" t="s">
        <v>1793</v>
      </c>
      <c r="E147" s="823"/>
      <c r="F147" s="620"/>
      <c r="G147" s="622">
        <v>1850</v>
      </c>
      <c r="H147" s="622">
        <v>1850</v>
      </c>
      <c r="I147" s="479"/>
      <c r="J147" s="479"/>
      <c r="K147" s="479"/>
      <c r="L147" s="479"/>
      <c r="M147" s="479"/>
      <c r="N147" s="479"/>
      <c r="O147" s="622">
        <v>1850</v>
      </c>
      <c r="P147" s="622">
        <v>1850</v>
      </c>
      <c r="Q147" s="479"/>
      <c r="R147" s="479"/>
      <c r="S147" s="479"/>
      <c r="T147" s="479"/>
      <c r="U147" s="479"/>
      <c r="V147" s="479"/>
      <c r="W147" s="460"/>
      <c r="X147" s="463"/>
      <c r="Y147" s="463"/>
      <c r="Z147" s="621"/>
    </row>
    <row r="148" spans="1:26" s="668" customFormat="1" ht="28.5" customHeight="1">
      <c r="A148" s="821">
        <v>11</v>
      </c>
      <c r="B148" s="675" t="s">
        <v>1329</v>
      </c>
      <c r="C148" s="823"/>
      <c r="D148" s="823"/>
      <c r="E148" s="823"/>
      <c r="F148" s="620"/>
      <c r="G148" s="627">
        <v>4786</v>
      </c>
      <c r="H148" s="627">
        <v>4786</v>
      </c>
      <c r="I148" s="627">
        <v>0</v>
      </c>
      <c r="J148" s="627">
        <v>0</v>
      </c>
      <c r="K148" s="627">
        <v>0</v>
      </c>
      <c r="L148" s="627">
        <v>0</v>
      </c>
      <c r="M148" s="627">
        <v>0</v>
      </c>
      <c r="N148" s="627">
        <v>0</v>
      </c>
      <c r="O148" s="627">
        <v>4786</v>
      </c>
      <c r="P148" s="627">
        <v>4786</v>
      </c>
      <c r="Q148" s="627">
        <v>0</v>
      </c>
      <c r="R148" s="627">
        <v>0</v>
      </c>
      <c r="S148" s="479"/>
      <c r="T148" s="479"/>
      <c r="U148" s="479"/>
      <c r="V148" s="479"/>
      <c r="W148" s="460"/>
      <c r="X148" s="463"/>
      <c r="Y148" s="463"/>
      <c r="Z148" s="621"/>
    </row>
    <row r="149" spans="1:26" s="668" customFormat="1">
      <c r="A149" s="671" t="s">
        <v>270</v>
      </c>
      <c r="B149" s="639" t="s">
        <v>1330</v>
      </c>
      <c r="C149" s="823" t="s">
        <v>1823</v>
      </c>
      <c r="D149" s="823" t="s">
        <v>1801</v>
      </c>
      <c r="E149" s="823"/>
      <c r="F149" s="620"/>
      <c r="G149" s="622"/>
      <c r="H149" s="622"/>
      <c r="I149" s="479"/>
      <c r="J149" s="479"/>
      <c r="K149" s="479"/>
      <c r="L149" s="479"/>
      <c r="M149" s="479"/>
      <c r="N149" s="479"/>
      <c r="O149" s="622"/>
      <c r="P149" s="622"/>
      <c r="Q149" s="479"/>
      <c r="R149" s="479"/>
      <c r="S149" s="479"/>
      <c r="T149" s="479"/>
      <c r="U149" s="479"/>
      <c r="V149" s="479"/>
      <c r="W149" s="460" t="s">
        <v>1403</v>
      </c>
      <c r="X149" s="463"/>
      <c r="Y149" s="463"/>
      <c r="Z149" s="621"/>
    </row>
    <row r="150" spans="1:26" s="668" customFormat="1" ht="36" customHeight="1">
      <c r="A150" s="671" t="s">
        <v>270</v>
      </c>
      <c r="B150" s="639" t="s">
        <v>1331</v>
      </c>
      <c r="C150" s="823" t="s">
        <v>1823</v>
      </c>
      <c r="D150" s="823" t="s">
        <v>1801</v>
      </c>
      <c r="E150" s="823"/>
      <c r="F150" s="620"/>
      <c r="G150" s="622">
        <v>1086</v>
      </c>
      <c r="H150" s="622">
        <v>1086</v>
      </c>
      <c r="I150" s="479"/>
      <c r="J150" s="479"/>
      <c r="K150" s="479"/>
      <c r="L150" s="479"/>
      <c r="M150" s="479"/>
      <c r="N150" s="479"/>
      <c r="O150" s="622">
        <v>1086</v>
      </c>
      <c r="P150" s="622">
        <v>1086</v>
      </c>
      <c r="Q150" s="479"/>
      <c r="R150" s="479"/>
      <c r="S150" s="479"/>
      <c r="T150" s="479"/>
      <c r="U150" s="479"/>
      <c r="V150" s="479"/>
      <c r="W150" s="460"/>
      <c r="X150" s="463"/>
      <c r="Y150" s="463"/>
      <c r="Z150" s="621"/>
    </row>
    <row r="151" spans="1:26" s="668" customFormat="1" ht="36" customHeight="1">
      <c r="A151" s="671" t="s">
        <v>270</v>
      </c>
      <c r="B151" s="639" t="s">
        <v>1332</v>
      </c>
      <c r="C151" s="823" t="s">
        <v>1823</v>
      </c>
      <c r="D151" s="823" t="s">
        <v>1793</v>
      </c>
      <c r="E151" s="823"/>
      <c r="F151" s="620"/>
      <c r="G151" s="622">
        <v>1850</v>
      </c>
      <c r="H151" s="622">
        <v>1850</v>
      </c>
      <c r="I151" s="479"/>
      <c r="J151" s="479"/>
      <c r="K151" s="479"/>
      <c r="L151" s="479"/>
      <c r="M151" s="479"/>
      <c r="N151" s="479"/>
      <c r="O151" s="622">
        <v>1850</v>
      </c>
      <c r="P151" s="622">
        <v>1850</v>
      </c>
      <c r="Q151" s="479"/>
      <c r="R151" s="479"/>
      <c r="S151" s="479"/>
      <c r="T151" s="479"/>
      <c r="U151" s="479"/>
      <c r="V151" s="479"/>
      <c r="W151" s="460"/>
      <c r="X151" s="463"/>
      <c r="Y151" s="463"/>
      <c r="Z151" s="621"/>
    </row>
    <row r="152" spans="1:26" s="668" customFormat="1" ht="36" customHeight="1">
      <c r="A152" s="671" t="s">
        <v>270</v>
      </c>
      <c r="B152" s="639" t="s">
        <v>1333</v>
      </c>
      <c r="C152" s="823" t="s">
        <v>1823</v>
      </c>
      <c r="D152" s="823" t="s">
        <v>1793</v>
      </c>
      <c r="E152" s="823"/>
      <c r="F152" s="620"/>
      <c r="G152" s="622">
        <v>1850</v>
      </c>
      <c r="H152" s="622">
        <v>1850</v>
      </c>
      <c r="I152" s="479"/>
      <c r="J152" s="479"/>
      <c r="K152" s="479"/>
      <c r="L152" s="479"/>
      <c r="M152" s="479"/>
      <c r="N152" s="479"/>
      <c r="O152" s="622">
        <v>1850</v>
      </c>
      <c r="P152" s="622">
        <v>1850</v>
      </c>
      <c r="Q152" s="479"/>
      <c r="R152" s="479"/>
      <c r="S152" s="479"/>
      <c r="T152" s="479"/>
      <c r="U152" s="479"/>
      <c r="V152" s="479"/>
      <c r="W152" s="460"/>
      <c r="X152" s="463"/>
      <c r="Y152" s="463"/>
      <c r="Z152" s="621"/>
    </row>
    <row r="153" spans="1:26" s="668" customFormat="1">
      <c r="A153" s="628" t="s">
        <v>113</v>
      </c>
      <c r="B153" s="629" t="s">
        <v>1229</v>
      </c>
      <c r="C153" s="823"/>
      <c r="D153" s="823"/>
      <c r="E153" s="823"/>
      <c r="F153" s="620"/>
      <c r="G153" s="627">
        <v>96276</v>
      </c>
      <c r="H153" s="627">
        <v>96276</v>
      </c>
      <c r="I153" s="627">
        <v>0</v>
      </c>
      <c r="J153" s="627">
        <v>0</v>
      </c>
      <c r="K153" s="627">
        <v>0</v>
      </c>
      <c r="L153" s="627">
        <v>0</v>
      </c>
      <c r="M153" s="627">
        <v>0</v>
      </c>
      <c r="N153" s="627">
        <v>0</v>
      </c>
      <c r="O153" s="627">
        <v>96276</v>
      </c>
      <c r="P153" s="627">
        <v>96276</v>
      </c>
      <c r="Q153" s="627">
        <v>0</v>
      </c>
      <c r="R153" s="627">
        <v>0</v>
      </c>
      <c r="S153" s="479"/>
      <c r="T153" s="479"/>
      <c r="U153" s="479"/>
      <c r="V153" s="479"/>
      <c r="W153" s="460"/>
      <c r="X153" s="463"/>
      <c r="Y153" s="463"/>
      <c r="Z153" s="621"/>
    </row>
    <row r="154" spans="1:26" s="668" customFormat="1" ht="25.5" customHeight="1">
      <c r="A154" s="628">
        <v>1</v>
      </c>
      <c r="B154" s="626" t="s">
        <v>1334</v>
      </c>
      <c r="C154" s="823"/>
      <c r="D154" s="823"/>
      <c r="E154" s="823"/>
      <c r="F154" s="620"/>
      <c r="G154" s="627">
        <v>10830</v>
      </c>
      <c r="H154" s="627">
        <v>10830</v>
      </c>
      <c r="I154" s="627">
        <v>0</v>
      </c>
      <c r="J154" s="627">
        <v>0</v>
      </c>
      <c r="K154" s="627">
        <v>0</v>
      </c>
      <c r="L154" s="627">
        <v>0</v>
      </c>
      <c r="M154" s="627">
        <v>0</v>
      </c>
      <c r="N154" s="627">
        <v>0</v>
      </c>
      <c r="O154" s="627">
        <v>10830</v>
      </c>
      <c r="P154" s="627">
        <v>10830</v>
      </c>
      <c r="Q154" s="627">
        <v>0</v>
      </c>
      <c r="R154" s="627">
        <v>0</v>
      </c>
      <c r="S154" s="479"/>
      <c r="T154" s="479"/>
      <c r="U154" s="479"/>
      <c r="V154" s="479"/>
      <c r="W154" s="460"/>
      <c r="X154" s="463"/>
      <c r="Y154" s="463"/>
      <c r="Z154" s="621"/>
    </row>
    <row r="155" spans="1:26" s="668" customFormat="1" ht="25.5" customHeight="1">
      <c r="A155" s="640" t="s">
        <v>1269</v>
      </c>
      <c r="B155" s="624" t="s">
        <v>1335</v>
      </c>
      <c r="C155" s="823" t="s">
        <v>1827</v>
      </c>
      <c r="D155" s="823" t="s">
        <v>1801</v>
      </c>
      <c r="E155" s="823"/>
      <c r="F155" s="620"/>
      <c r="G155" s="622">
        <v>3430</v>
      </c>
      <c r="H155" s="622">
        <v>3430</v>
      </c>
      <c r="I155" s="479"/>
      <c r="J155" s="479"/>
      <c r="K155" s="479"/>
      <c r="L155" s="479"/>
      <c r="M155" s="479"/>
      <c r="N155" s="479"/>
      <c r="O155" s="622">
        <v>3430</v>
      </c>
      <c r="P155" s="622">
        <v>3430</v>
      </c>
      <c r="Q155" s="479"/>
      <c r="R155" s="479"/>
      <c r="S155" s="479"/>
      <c r="T155" s="479"/>
      <c r="U155" s="479"/>
      <c r="V155" s="479"/>
      <c r="W155" s="460"/>
      <c r="X155" s="463"/>
      <c r="Y155" s="463"/>
      <c r="Z155" s="621"/>
    </row>
    <row r="156" spans="1:26" s="668" customFormat="1" ht="25.5" customHeight="1">
      <c r="A156" s="640" t="s">
        <v>1269</v>
      </c>
      <c r="B156" s="624" t="s">
        <v>1336</v>
      </c>
      <c r="C156" s="823" t="s">
        <v>1827</v>
      </c>
      <c r="D156" s="823" t="s">
        <v>1793</v>
      </c>
      <c r="E156" s="823"/>
      <c r="F156" s="620"/>
      <c r="G156" s="622">
        <v>1850</v>
      </c>
      <c r="H156" s="622">
        <v>1850</v>
      </c>
      <c r="I156" s="479"/>
      <c r="J156" s="479"/>
      <c r="K156" s="479"/>
      <c r="L156" s="479"/>
      <c r="M156" s="479"/>
      <c r="N156" s="479"/>
      <c r="O156" s="622">
        <v>1850</v>
      </c>
      <c r="P156" s="622">
        <v>1850</v>
      </c>
      <c r="Q156" s="479"/>
      <c r="R156" s="479"/>
      <c r="S156" s="479"/>
      <c r="T156" s="479"/>
      <c r="U156" s="479"/>
      <c r="V156" s="479"/>
      <c r="W156" s="460"/>
      <c r="X156" s="463"/>
      <c r="Y156" s="463"/>
      <c r="Z156" s="621"/>
    </row>
    <row r="157" spans="1:26" s="668" customFormat="1" ht="25.5" customHeight="1">
      <c r="A157" s="640" t="s">
        <v>1269</v>
      </c>
      <c r="B157" s="624" t="s">
        <v>1337</v>
      </c>
      <c r="C157" s="823" t="s">
        <v>1827</v>
      </c>
      <c r="D157" s="823" t="s">
        <v>1793</v>
      </c>
      <c r="E157" s="823"/>
      <c r="F157" s="620"/>
      <c r="G157" s="622">
        <v>1850</v>
      </c>
      <c r="H157" s="622">
        <v>1850</v>
      </c>
      <c r="I157" s="479"/>
      <c r="J157" s="479"/>
      <c r="K157" s="479"/>
      <c r="L157" s="479"/>
      <c r="M157" s="479"/>
      <c r="N157" s="479"/>
      <c r="O157" s="622">
        <v>1850</v>
      </c>
      <c r="P157" s="622">
        <v>1850</v>
      </c>
      <c r="Q157" s="479"/>
      <c r="R157" s="479"/>
      <c r="S157" s="479"/>
      <c r="T157" s="479"/>
      <c r="U157" s="479"/>
      <c r="V157" s="479"/>
      <c r="W157" s="460"/>
      <c r="X157" s="463"/>
      <c r="Y157" s="463"/>
      <c r="Z157" s="621"/>
    </row>
    <row r="158" spans="1:26" s="668" customFormat="1" ht="25.5" customHeight="1">
      <c r="A158" s="640" t="s">
        <v>1269</v>
      </c>
      <c r="B158" s="624" t="s">
        <v>1338</v>
      </c>
      <c r="C158" s="823" t="s">
        <v>1827</v>
      </c>
      <c r="D158" s="823" t="s">
        <v>1793</v>
      </c>
      <c r="E158" s="823"/>
      <c r="F158" s="620"/>
      <c r="G158" s="622">
        <v>1850</v>
      </c>
      <c r="H158" s="622">
        <v>1850</v>
      </c>
      <c r="I158" s="479"/>
      <c r="J158" s="479"/>
      <c r="K158" s="479"/>
      <c r="L158" s="479"/>
      <c r="M158" s="479"/>
      <c r="N158" s="479"/>
      <c r="O158" s="622">
        <v>1850</v>
      </c>
      <c r="P158" s="622">
        <v>1850</v>
      </c>
      <c r="Q158" s="479"/>
      <c r="R158" s="479"/>
      <c r="S158" s="479"/>
      <c r="T158" s="479"/>
      <c r="U158" s="479"/>
      <c r="V158" s="479"/>
      <c r="W158" s="460"/>
      <c r="X158" s="463"/>
      <c r="Y158" s="463"/>
      <c r="Z158" s="621"/>
    </row>
    <row r="159" spans="1:26" s="668" customFormat="1" ht="25.5" customHeight="1">
      <c r="A159" s="640" t="s">
        <v>1269</v>
      </c>
      <c r="B159" s="624" t="s">
        <v>1339</v>
      </c>
      <c r="C159" s="823" t="s">
        <v>1827</v>
      </c>
      <c r="D159" s="823" t="s">
        <v>1793</v>
      </c>
      <c r="E159" s="823"/>
      <c r="F159" s="620"/>
      <c r="G159" s="622">
        <v>1850</v>
      </c>
      <c r="H159" s="622">
        <v>1850</v>
      </c>
      <c r="I159" s="479"/>
      <c r="J159" s="479"/>
      <c r="K159" s="479"/>
      <c r="L159" s="479"/>
      <c r="M159" s="479"/>
      <c r="N159" s="479"/>
      <c r="O159" s="622">
        <v>1850</v>
      </c>
      <c r="P159" s="622">
        <v>1850</v>
      </c>
      <c r="Q159" s="479"/>
      <c r="R159" s="479"/>
      <c r="S159" s="479"/>
      <c r="T159" s="479"/>
      <c r="U159" s="479"/>
      <c r="V159" s="479"/>
      <c r="W159" s="460"/>
      <c r="X159" s="463"/>
      <c r="Y159" s="463"/>
      <c r="Z159" s="621"/>
    </row>
    <row r="160" spans="1:26" s="668" customFormat="1" ht="25.5" customHeight="1">
      <c r="A160" s="628">
        <v>2</v>
      </c>
      <c r="B160" s="626" t="s">
        <v>1340</v>
      </c>
      <c r="C160" s="823"/>
      <c r="D160" s="823"/>
      <c r="E160" s="823"/>
      <c r="F160" s="620"/>
      <c r="G160" s="627">
        <v>7890</v>
      </c>
      <c r="H160" s="627">
        <v>7890</v>
      </c>
      <c r="I160" s="627">
        <v>0</v>
      </c>
      <c r="J160" s="627">
        <v>0</v>
      </c>
      <c r="K160" s="627">
        <v>0</v>
      </c>
      <c r="L160" s="627">
        <v>0</v>
      </c>
      <c r="M160" s="627">
        <v>0</v>
      </c>
      <c r="N160" s="627">
        <v>0</v>
      </c>
      <c r="O160" s="627">
        <v>7890</v>
      </c>
      <c r="P160" s="627">
        <v>7890</v>
      </c>
      <c r="Q160" s="627">
        <v>0</v>
      </c>
      <c r="R160" s="627">
        <v>0</v>
      </c>
      <c r="S160" s="479"/>
      <c r="T160" s="479"/>
      <c r="U160" s="479"/>
      <c r="V160" s="479"/>
      <c r="W160" s="460"/>
      <c r="X160" s="463"/>
      <c r="Y160" s="463"/>
      <c r="Z160" s="621"/>
    </row>
    <row r="161" spans="1:26" s="668" customFormat="1" ht="25.5" customHeight="1">
      <c r="A161" s="623" t="s">
        <v>1269</v>
      </c>
      <c r="B161" s="624" t="s">
        <v>1341</v>
      </c>
      <c r="C161" s="823" t="s">
        <v>1827</v>
      </c>
      <c r="D161" s="823" t="s">
        <v>1801</v>
      </c>
      <c r="E161" s="823"/>
      <c r="F161" s="620"/>
      <c r="G161" s="622">
        <v>2340</v>
      </c>
      <c r="H161" s="622">
        <v>2340</v>
      </c>
      <c r="I161" s="479"/>
      <c r="J161" s="479"/>
      <c r="K161" s="479"/>
      <c r="L161" s="479"/>
      <c r="M161" s="479"/>
      <c r="N161" s="479"/>
      <c r="O161" s="622">
        <v>2340</v>
      </c>
      <c r="P161" s="622">
        <v>2340</v>
      </c>
      <c r="Q161" s="479"/>
      <c r="R161" s="479"/>
      <c r="S161" s="479"/>
      <c r="T161" s="479"/>
      <c r="U161" s="479"/>
      <c r="V161" s="479"/>
      <c r="W161" s="460"/>
      <c r="X161" s="463"/>
      <c r="Y161" s="463"/>
      <c r="Z161" s="621"/>
    </row>
    <row r="162" spans="1:26" s="668" customFormat="1" ht="25.5" customHeight="1">
      <c r="A162" s="623" t="s">
        <v>1269</v>
      </c>
      <c r="B162" s="624" t="s">
        <v>1342</v>
      </c>
      <c r="C162" s="823" t="s">
        <v>1827</v>
      </c>
      <c r="D162" s="823" t="s">
        <v>1793</v>
      </c>
      <c r="E162" s="823"/>
      <c r="F162" s="620"/>
      <c r="G162" s="622">
        <v>1850</v>
      </c>
      <c r="H162" s="622">
        <v>1850</v>
      </c>
      <c r="I162" s="479"/>
      <c r="J162" s="479"/>
      <c r="K162" s="479"/>
      <c r="L162" s="479"/>
      <c r="M162" s="479"/>
      <c r="N162" s="479"/>
      <c r="O162" s="622">
        <v>1850</v>
      </c>
      <c r="P162" s="622">
        <v>1850</v>
      </c>
      <c r="Q162" s="479"/>
      <c r="R162" s="479"/>
      <c r="S162" s="479"/>
      <c r="T162" s="479"/>
      <c r="U162" s="479"/>
      <c r="V162" s="479"/>
      <c r="W162" s="460"/>
      <c r="X162" s="463"/>
      <c r="Y162" s="463"/>
      <c r="Z162" s="621"/>
    </row>
    <row r="163" spans="1:26" s="668" customFormat="1" ht="25.5" customHeight="1">
      <c r="A163" s="623" t="s">
        <v>1269</v>
      </c>
      <c r="B163" s="624" t="s">
        <v>1343</v>
      </c>
      <c r="C163" s="823" t="s">
        <v>1827</v>
      </c>
      <c r="D163" s="823" t="s">
        <v>1793</v>
      </c>
      <c r="E163" s="823"/>
      <c r="F163" s="620"/>
      <c r="G163" s="622">
        <v>1850</v>
      </c>
      <c r="H163" s="622">
        <v>1850</v>
      </c>
      <c r="I163" s="479"/>
      <c r="J163" s="479"/>
      <c r="K163" s="479"/>
      <c r="L163" s="479"/>
      <c r="M163" s="479"/>
      <c r="N163" s="479"/>
      <c r="O163" s="622">
        <v>1850</v>
      </c>
      <c r="P163" s="622">
        <v>1850</v>
      </c>
      <c r="Q163" s="479"/>
      <c r="R163" s="479"/>
      <c r="S163" s="479"/>
      <c r="T163" s="479"/>
      <c r="U163" s="479"/>
      <c r="V163" s="479"/>
      <c r="W163" s="460"/>
      <c r="X163" s="463"/>
      <c r="Y163" s="463"/>
      <c r="Z163" s="621"/>
    </row>
    <row r="164" spans="1:26" s="668" customFormat="1" ht="25.5" customHeight="1">
      <c r="A164" s="623" t="s">
        <v>1269</v>
      </c>
      <c r="B164" s="624" t="s">
        <v>1344</v>
      </c>
      <c r="C164" s="823" t="s">
        <v>1827</v>
      </c>
      <c r="D164" s="823" t="s">
        <v>1793</v>
      </c>
      <c r="E164" s="823"/>
      <c r="F164" s="620"/>
      <c r="G164" s="622">
        <v>1850</v>
      </c>
      <c r="H164" s="622">
        <v>1850</v>
      </c>
      <c r="I164" s="479"/>
      <c r="J164" s="479"/>
      <c r="K164" s="479"/>
      <c r="L164" s="479"/>
      <c r="M164" s="479"/>
      <c r="N164" s="479"/>
      <c r="O164" s="622">
        <v>1850</v>
      </c>
      <c r="P164" s="622">
        <v>1850</v>
      </c>
      <c r="Q164" s="479"/>
      <c r="R164" s="479"/>
      <c r="S164" s="479"/>
      <c r="T164" s="479"/>
      <c r="U164" s="479"/>
      <c r="V164" s="479"/>
      <c r="W164" s="460"/>
      <c r="X164" s="463"/>
      <c r="Y164" s="463"/>
      <c r="Z164" s="621"/>
    </row>
    <row r="165" spans="1:26" s="668" customFormat="1" ht="25.5" customHeight="1">
      <c r="A165" s="628">
        <v>3</v>
      </c>
      <c r="B165" s="626" t="s">
        <v>1345</v>
      </c>
      <c r="C165" s="823"/>
      <c r="D165" s="823"/>
      <c r="E165" s="823"/>
      <c r="F165" s="620"/>
      <c r="G165" s="627">
        <v>4000</v>
      </c>
      <c r="H165" s="627">
        <v>4000</v>
      </c>
      <c r="I165" s="627">
        <v>0</v>
      </c>
      <c r="J165" s="627">
        <v>0</v>
      </c>
      <c r="K165" s="627">
        <v>0</v>
      </c>
      <c r="L165" s="627">
        <v>0</v>
      </c>
      <c r="M165" s="627">
        <v>0</v>
      </c>
      <c r="N165" s="627">
        <v>0</v>
      </c>
      <c r="O165" s="627">
        <v>4000</v>
      </c>
      <c r="P165" s="627">
        <v>4000</v>
      </c>
      <c r="Q165" s="627">
        <v>0</v>
      </c>
      <c r="R165" s="627">
        <v>0</v>
      </c>
      <c r="S165" s="479"/>
      <c r="T165" s="479"/>
      <c r="U165" s="479"/>
      <c r="V165" s="479"/>
      <c r="W165" s="460"/>
      <c r="X165" s="463"/>
      <c r="Y165" s="463"/>
      <c r="Z165" s="621"/>
    </row>
    <row r="166" spans="1:26" s="668" customFormat="1" ht="32.25" customHeight="1">
      <c r="A166" s="623" t="s">
        <v>1269</v>
      </c>
      <c r="B166" s="624" t="s">
        <v>1346</v>
      </c>
      <c r="C166" s="823" t="s">
        <v>1827</v>
      </c>
      <c r="D166" s="823" t="s">
        <v>1793</v>
      </c>
      <c r="E166" s="823"/>
      <c r="F166" s="620"/>
      <c r="G166" s="622">
        <v>4000</v>
      </c>
      <c r="H166" s="622">
        <v>4000</v>
      </c>
      <c r="I166" s="479"/>
      <c r="J166" s="479"/>
      <c r="K166" s="479"/>
      <c r="L166" s="479"/>
      <c r="M166" s="479"/>
      <c r="N166" s="479"/>
      <c r="O166" s="622">
        <v>4000</v>
      </c>
      <c r="P166" s="622">
        <v>4000</v>
      </c>
      <c r="Q166" s="479"/>
      <c r="R166" s="479"/>
      <c r="S166" s="479"/>
      <c r="T166" s="479"/>
      <c r="U166" s="479"/>
      <c r="V166" s="479"/>
      <c r="W166" s="460"/>
      <c r="X166" s="463"/>
      <c r="Y166" s="463"/>
      <c r="Z166" s="621"/>
    </row>
    <row r="167" spans="1:26" s="668" customFormat="1" ht="33" customHeight="1">
      <c r="A167" s="623" t="s">
        <v>1269</v>
      </c>
      <c r="B167" s="624" t="s">
        <v>1347</v>
      </c>
      <c r="C167" s="823" t="s">
        <v>1827</v>
      </c>
      <c r="D167" s="823" t="s">
        <v>1801</v>
      </c>
      <c r="E167" s="823"/>
      <c r="F167" s="620"/>
      <c r="G167" s="622"/>
      <c r="H167" s="622"/>
      <c r="I167" s="479"/>
      <c r="J167" s="479"/>
      <c r="K167" s="479"/>
      <c r="L167" s="479"/>
      <c r="M167" s="479"/>
      <c r="N167" s="479"/>
      <c r="O167" s="622"/>
      <c r="P167" s="622"/>
      <c r="Q167" s="479"/>
      <c r="R167" s="479"/>
      <c r="S167" s="479"/>
      <c r="T167" s="479"/>
      <c r="U167" s="479"/>
      <c r="V167" s="479"/>
      <c r="W167" s="460" t="s">
        <v>1858</v>
      </c>
      <c r="X167" s="463"/>
      <c r="Y167" s="463"/>
      <c r="Z167" s="621"/>
    </row>
    <row r="168" spans="1:26" s="668" customFormat="1" ht="25.5" customHeight="1">
      <c r="A168" s="628">
        <v>4</v>
      </c>
      <c r="B168" s="626" t="s">
        <v>1348</v>
      </c>
      <c r="C168" s="823"/>
      <c r="D168" s="823"/>
      <c r="E168" s="823"/>
      <c r="F168" s="620"/>
      <c r="G168" s="627">
        <v>7900</v>
      </c>
      <c r="H168" s="627">
        <v>7900</v>
      </c>
      <c r="I168" s="627">
        <v>0</v>
      </c>
      <c r="J168" s="627">
        <v>0</v>
      </c>
      <c r="K168" s="627">
        <v>0</v>
      </c>
      <c r="L168" s="627">
        <v>0</v>
      </c>
      <c r="M168" s="627">
        <v>0</v>
      </c>
      <c r="N168" s="627">
        <v>0</v>
      </c>
      <c r="O168" s="627">
        <v>7900</v>
      </c>
      <c r="P168" s="627">
        <v>7900</v>
      </c>
      <c r="Q168" s="627">
        <v>0</v>
      </c>
      <c r="R168" s="627">
        <v>0</v>
      </c>
      <c r="S168" s="631">
        <v>0</v>
      </c>
      <c r="T168" s="631">
        <v>0</v>
      </c>
      <c r="U168" s="631">
        <v>0</v>
      </c>
      <c r="V168" s="631">
        <v>0</v>
      </c>
      <c r="W168" s="460"/>
      <c r="X168" s="463"/>
      <c r="Y168" s="463"/>
      <c r="Z168" s="621"/>
    </row>
    <row r="169" spans="1:26" s="668" customFormat="1" ht="25.5" customHeight="1">
      <c r="A169" s="623" t="s">
        <v>1269</v>
      </c>
      <c r="B169" s="624" t="s">
        <v>1349</v>
      </c>
      <c r="C169" s="823" t="s">
        <v>1827</v>
      </c>
      <c r="D169" s="823" t="s">
        <v>1801</v>
      </c>
      <c r="E169" s="823"/>
      <c r="F169" s="620"/>
      <c r="G169" s="622">
        <v>4200</v>
      </c>
      <c r="H169" s="622">
        <v>4200</v>
      </c>
      <c r="I169" s="479"/>
      <c r="J169" s="479"/>
      <c r="K169" s="479"/>
      <c r="L169" s="479"/>
      <c r="M169" s="479"/>
      <c r="N169" s="479"/>
      <c r="O169" s="622">
        <v>4200</v>
      </c>
      <c r="P169" s="622">
        <v>4200</v>
      </c>
      <c r="Q169" s="479"/>
      <c r="R169" s="479"/>
      <c r="S169" s="479"/>
      <c r="T169" s="479"/>
      <c r="U169" s="479"/>
      <c r="V169" s="479"/>
      <c r="W169" s="460"/>
      <c r="X169" s="463"/>
      <c r="Y169" s="463"/>
      <c r="Z169" s="621"/>
    </row>
    <row r="170" spans="1:26" s="668" customFormat="1" ht="25.5" customHeight="1">
      <c r="A170" s="623" t="s">
        <v>1269</v>
      </c>
      <c r="B170" s="624" t="s">
        <v>1406</v>
      </c>
      <c r="C170" s="823" t="s">
        <v>1827</v>
      </c>
      <c r="D170" s="823" t="s">
        <v>1793</v>
      </c>
      <c r="E170" s="823"/>
      <c r="F170" s="620"/>
      <c r="G170" s="622">
        <v>1850</v>
      </c>
      <c r="H170" s="622">
        <v>1850</v>
      </c>
      <c r="I170" s="479"/>
      <c r="J170" s="479"/>
      <c r="K170" s="479"/>
      <c r="L170" s="479"/>
      <c r="M170" s="479"/>
      <c r="N170" s="479"/>
      <c r="O170" s="622">
        <v>1850</v>
      </c>
      <c r="P170" s="622">
        <v>1850</v>
      </c>
      <c r="Q170" s="479"/>
      <c r="R170" s="479"/>
      <c r="S170" s="479"/>
      <c r="T170" s="479"/>
      <c r="U170" s="479"/>
      <c r="V170" s="479"/>
      <c r="W170" s="460"/>
      <c r="X170" s="463"/>
      <c r="Y170" s="463"/>
      <c r="Z170" s="621"/>
    </row>
    <row r="171" spans="1:26" s="668" customFormat="1" ht="25.5" customHeight="1">
      <c r="A171" s="623" t="s">
        <v>1269</v>
      </c>
      <c r="B171" s="624" t="s">
        <v>1407</v>
      </c>
      <c r="C171" s="823" t="s">
        <v>1827</v>
      </c>
      <c r="D171" s="823" t="s">
        <v>1793</v>
      </c>
      <c r="E171" s="823"/>
      <c r="F171" s="620"/>
      <c r="G171" s="622">
        <v>1850</v>
      </c>
      <c r="H171" s="622">
        <v>1850</v>
      </c>
      <c r="I171" s="479"/>
      <c r="J171" s="479"/>
      <c r="K171" s="479"/>
      <c r="L171" s="479"/>
      <c r="M171" s="479"/>
      <c r="N171" s="479"/>
      <c r="O171" s="622">
        <v>1850</v>
      </c>
      <c r="P171" s="622">
        <v>1850</v>
      </c>
      <c r="Q171" s="479"/>
      <c r="R171" s="479"/>
      <c r="S171" s="479"/>
      <c r="T171" s="479"/>
      <c r="U171" s="479"/>
      <c r="V171" s="479"/>
      <c r="W171" s="460"/>
      <c r="X171" s="463"/>
      <c r="Y171" s="463"/>
      <c r="Z171" s="621"/>
    </row>
    <row r="172" spans="1:26" s="668" customFormat="1" ht="25.5" customHeight="1">
      <c r="A172" s="628">
        <v>5</v>
      </c>
      <c r="B172" s="626" t="s">
        <v>1353</v>
      </c>
      <c r="C172" s="823"/>
      <c r="D172" s="823"/>
      <c r="E172" s="823"/>
      <c r="F172" s="620"/>
      <c r="G172" s="627">
        <v>1500</v>
      </c>
      <c r="H172" s="627">
        <v>1500</v>
      </c>
      <c r="I172" s="627">
        <v>0</v>
      </c>
      <c r="J172" s="627">
        <v>0</v>
      </c>
      <c r="K172" s="627">
        <v>0</v>
      </c>
      <c r="L172" s="627">
        <v>0</v>
      </c>
      <c r="M172" s="627">
        <v>0</v>
      </c>
      <c r="N172" s="627">
        <v>0</v>
      </c>
      <c r="O172" s="627">
        <v>1500</v>
      </c>
      <c r="P172" s="627">
        <v>1500</v>
      </c>
      <c r="Q172" s="627">
        <v>0</v>
      </c>
      <c r="R172" s="627">
        <v>0</v>
      </c>
      <c r="S172" s="479"/>
      <c r="T172" s="479"/>
      <c r="U172" s="479"/>
      <c r="V172" s="479"/>
      <c r="W172" s="460"/>
      <c r="X172" s="463"/>
      <c r="Y172" s="463"/>
      <c r="Z172" s="621"/>
    </row>
    <row r="173" spans="1:26" s="667" customFormat="1" ht="25.5" customHeight="1">
      <c r="A173" s="623"/>
      <c r="B173" s="624" t="s">
        <v>1405</v>
      </c>
      <c r="C173" s="823" t="s">
        <v>1827</v>
      </c>
      <c r="D173" s="823" t="s">
        <v>1789</v>
      </c>
      <c r="E173" s="823"/>
      <c r="F173" s="620"/>
      <c r="G173" s="622">
        <v>1500</v>
      </c>
      <c r="H173" s="622">
        <v>1500</v>
      </c>
      <c r="I173" s="478"/>
      <c r="J173" s="478"/>
      <c r="K173" s="478"/>
      <c r="L173" s="478"/>
      <c r="M173" s="478"/>
      <c r="N173" s="478"/>
      <c r="O173" s="622">
        <v>1500</v>
      </c>
      <c r="P173" s="622">
        <v>1500</v>
      </c>
      <c r="Q173" s="478"/>
      <c r="R173" s="478"/>
      <c r="S173" s="478"/>
      <c r="T173" s="478"/>
      <c r="U173" s="478"/>
      <c r="V173" s="478"/>
      <c r="W173" s="460"/>
      <c r="X173" s="460"/>
      <c r="Y173" s="460"/>
      <c r="Z173" s="599"/>
    </row>
    <row r="174" spans="1:26" s="668" customFormat="1" ht="25.5" customHeight="1">
      <c r="A174" s="628">
        <v>6</v>
      </c>
      <c r="B174" s="626" t="s">
        <v>1350</v>
      </c>
      <c r="C174" s="823"/>
      <c r="D174" s="823"/>
      <c r="E174" s="823"/>
      <c r="F174" s="620"/>
      <c r="G174" s="627">
        <v>10556</v>
      </c>
      <c r="H174" s="627">
        <v>10556</v>
      </c>
      <c r="I174" s="627">
        <v>0</v>
      </c>
      <c r="J174" s="627">
        <v>0</v>
      </c>
      <c r="K174" s="627">
        <v>0</v>
      </c>
      <c r="L174" s="627">
        <v>0</v>
      </c>
      <c r="M174" s="627">
        <v>0</v>
      </c>
      <c r="N174" s="627">
        <v>0</v>
      </c>
      <c r="O174" s="627">
        <v>10556</v>
      </c>
      <c r="P174" s="627">
        <v>10556</v>
      </c>
      <c r="Q174" s="627">
        <v>0</v>
      </c>
      <c r="R174" s="627">
        <v>0</v>
      </c>
      <c r="S174" s="631">
        <v>0</v>
      </c>
      <c r="T174" s="631">
        <v>0</v>
      </c>
      <c r="U174" s="631">
        <v>0</v>
      </c>
      <c r="V174" s="631">
        <v>0</v>
      </c>
      <c r="W174" s="460"/>
      <c r="X174" s="463"/>
      <c r="Y174" s="463"/>
      <c r="Z174" s="621"/>
    </row>
    <row r="175" spans="1:26" s="668" customFormat="1" ht="25.5" customHeight="1">
      <c r="A175" s="623" t="s">
        <v>270</v>
      </c>
      <c r="B175" s="624" t="s">
        <v>1351</v>
      </c>
      <c r="C175" s="823" t="s">
        <v>1827</v>
      </c>
      <c r="D175" s="823" t="s">
        <v>1793</v>
      </c>
      <c r="E175" s="823"/>
      <c r="F175" s="620"/>
      <c r="G175" s="622">
        <v>1850</v>
      </c>
      <c r="H175" s="622">
        <v>1850</v>
      </c>
      <c r="I175" s="627"/>
      <c r="J175" s="627"/>
      <c r="K175" s="627"/>
      <c r="L175" s="627"/>
      <c r="M175" s="627"/>
      <c r="N175" s="627"/>
      <c r="O175" s="622">
        <v>1850</v>
      </c>
      <c r="P175" s="622">
        <v>1850</v>
      </c>
      <c r="Q175" s="627"/>
      <c r="R175" s="627"/>
      <c r="S175" s="631"/>
      <c r="T175" s="631"/>
      <c r="U175" s="631"/>
      <c r="V175" s="631"/>
      <c r="W175" s="460"/>
      <c r="X175" s="463"/>
      <c r="Y175" s="463"/>
      <c r="Z175" s="621"/>
    </row>
    <row r="176" spans="1:26" s="668" customFormat="1" ht="25.5" customHeight="1">
      <c r="A176" s="623" t="s">
        <v>270</v>
      </c>
      <c r="B176" s="624" t="s">
        <v>1352</v>
      </c>
      <c r="C176" s="823" t="s">
        <v>1827</v>
      </c>
      <c r="D176" s="823" t="s">
        <v>1793</v>
      </c>
      <c r="E176" s="823"/>
      <c r="F176" s="620"/>
      <c r="G176" s="622">
        <v>1850</v>
      </c>
      <c r="H176" s="622">
        <v>1850</v>
      </c>
      <c r="I176" s="627"/>
      <c r="J176" s="627"/>
      <c r="K176" s="627"/>
      <c r="L176" s="627"/>
      <c r="M176" s="627"/>
      <c r="N176" s="627"/>
      <c r="O176" s="622">
        <v>1850</v>
      </c>
      <c r="P176" s="622">
        <v>1850</v>
      </c>
      <c r="Q176" s="627"/>
      <c r="R176" s="627"/>
      <c r="S176" s="631"/>
      <c r="T176" s="631"/>
      <c r="U176" s="631"/>
      <c r="V176" s="631"/>
      <c r="W176" s="460"/>
      <c r="X176" s="463"/>
      <c r="Y176" s="463"/>
      <c r="Z176" s="621"/>
    </row>
    <row r="177" spans="1:26" s="668" customFormat="1" ht="25.5" customHeight="1">
      <c r="A177" s="623" t="s">
        <v>270</v>
      </c>
      <c r="B177" s="624" t="s">
        <v>1354</v>
      </c>
      <c r="C177" s="823" t="s">
        <v>1827</v>
      </c>
      <c r="D177" s="823" t="s">
        <v>1801</v>
      </c>
      <c r="E177" s="823"/>
      <c r="F177" s="620"/>
      <c r="G177" s="622">
        <v>1910</v>
      </c>
      <c r="H177" s="622">
        <v>1910</v>
      </c>
      <c r="I177" s="479"/>
      <c r="J177" s="479"/>
      <c r="K177" s="479"/>
      <c r="L177" s="479"/>
      <c r="M177" s="479"/>
      <c r="N177" s="479"/>
      <c r="O177" s="622">
        <v>1910</v>
      </c>
      <c r="P177" s="622">
        <v>1910</v>
      </c>
      <c r="Q177" s="479"/>
      <c r="R177" s="479"/>
      <c r="S177" s="479"/>
      <c r="T177" s="479"/>
      <c r="U177" s="479"/>
      <c r="V177" s="479"/>
      <c r="W177" s="460"/>
      <c r="X177" s="463"/>
      <c r="Y177" s="463"/>
      <c r="Z177" s="621"/>
    </row>
    <row r="178" spans="1:26" s="668" customFormat="1" ht="25.5" customHeight="1">
      <c r="A178" s="623" t="s">
        <v>270</v>
      </c>
      <c r="B178" s="624" t="s">
        <v>1355</v>
      </c>
      <c r="C178" s="823" t="s">
        <v>1827</v>
      </c>
      <c r="D178" s="823" t="s">
        <v>1801</v>
      </c>
      <c r="E178" s="823"/>
      <c r="F178" s="620"/>
      <c r="G178" s="622">
        <v>1500</v>
      </c>
      <c r="H178" s="622">
        <v>1500</v>
      </c>
      <c r="I178" s="479"/>
      <c r="J178" s="479"/>
      <c r="K178" s="479"/>
      <c r="L178" s="479"/>
      <c r="M178" s="479"/>
      <c r="N178" s="479"/>
      <c r="O178" s="622">
        <v>1500</v>
      </c>
      <c r="P178" s="622">
        <v>1500</v>
      </c>
      <c r="Q178" s="479"/>
      <c r="R178" s="479"/>
      <c r="S178" s="479"/>
      <c r="T178" s="479"/>
      <c r="U178" s="479"/>
      <c r="V178" s="479"/>
      <c r="W178" s="460"/>
      <c r="X178" s="463"/>
      <c r="Y178" s="463"/>
      <c r="Z178" s="621"/>
    </row>
    <row r="179" spans="1:26" s="668" customFormat="1" ht="25.5" customHeight="1">
      <c r="A179" s="623" t="s">
        <v>270</v>
      </c>
      <c r="B179" s="624" t="s">
        <v>1356</v>
      </c>
      <c r="C179" s="823" t="s">
        <v>1827</v>
      </c>
      <c r="D179" s="823" t="s">
        <v>1801</v>
      </c>
      <c r="E179" s="823"/>
      <c r="F179" s="620"/>
      <c r="G179" s="622">
        <v>1596</v>
      </c>
      <c r="H179" s="622">
        <v>1596</v>
      </c>
      <c r="I179" s="479"/>
      <c r="J179" s="479"/>
      <c r="K179" s="479"/>
      <c r="L179" s="479"/>
      <c r="M179" s="479"/>
      <c r="N179" s="479"/>
      <c r="O179" s="622">
        <v>1596</v>
      </c>
      <c r="P179" s="622">
        <v>1596</v>
      </c>
      <c r="Q179" s="479"/>
      <c r="R179" s="479"/>
      <c r="S179" s="479"/>
      <c r="T179" s="479"/>
      <c r="U179" s="479"/>
      <c r="V179" s="479"/>
      <c r="W179" s="460"/>
      <c r="X179" s="463"/>
      <c r="Y179" s="463"/>
      <c r="Z179" s="621"/>
    </row>
    <row r="180" spans="1:26" s="668" customFormat="1" ht="25.5" customHeight="1">
      <c r="A180" s="623" t="s">
        <v>270</v>
      </c>
      <c r="B180" s="624" t="s">
        <v>1357</v>
      </c>
      <c r="C180" s="823" t="s">
        <v>1827</v>
      </c>
      <c r="D180" s="823" t="s">
        <v>1793</v>
      </c>
      <c r="E180" s="823"/>
      <c r="F180" s="620"/>
      <c r="G180" s="622">
        <v>1850</v>
      </c>
      <c r="H180" s="622">
        <v>1850</v>
      </c>
      <c r="I180" s="479"/>
      <c r="J180" s="479"/>
      <c r="K180" s="479"/>
      <c r="L180" s="479"/>
      <c r="M180" s="479"/>
      <c r="N180" s="479"/>
      <c r="O180" s="622">
        <v>1850</v>
      </c>
      <c r="P180" s="622">
        <v>1850</v>
      </c>
      <c r="Q180" s="479"/>
      <c r="R180" s="479"/>
      <c r="S180" s="479"/>
      <c r="T180" s="479"/>
      <c r="U180" s="479"/>
      <c r="V180" s="479"/>
      <c r="W180" s="460"/>
      <c r="X180" s="463"/>
      <c r="Y180" s="463"/>
      <c r="Z180" s="621"/>
    </row>
    <row r="181" spans="1:26" s="668" customFormat="1" ht="25.5" customHeight="1">
      <c r="A181" s="628">
        <v>7</v>
      </c>
      <c r="B181" s="626" t="s">
        <v>1358</v>
      </c>
      <c r="C181" s="823"/>
      <c r="D181" s="823"/>
      <c r="E181" s="823"/>
      <c r="F181" s="620"/>
      <c r="G181" s="627">
        <v>18650</v>
      </c>
      <c r="H181" s="627">
        <v>18650</v>
      </c>
      <c r="I181" s="627">
        <v>0</v>
      </c>
      <c r="J181" s="627">
        <v>0</v>
      </c>
      <c r="K181" s="627">
        <v>0</v>
      </c>
      <c r="L181" s="627">
        <v>0</v>
      </c>
      <c r="M181" s="627">
        <v>0</v>
      </c>
      <c r="N181" s="627">
        <v>0</v>
      </c>
      <c r="O181" s="627">
        <v>18650</v>
      </c>
      <c r="P181" s="627">
        <v>18650</v>
      </c>
      <c r="Q181" s="627">
        <v>0</v>
      </c>
      <c r="R181" s="627">
        <v>0</v>
      </c>
      <c r="S181" s="479"/>
      <c r="T181" s="479"/>
      <c r="U181" s="479"/>
      <c r="V181" s="479"/>
      <c r="W181" s="460"/>
      <c r="X181" s="463"/>
      <c r="Y181" s="463"/>
      <c r="Z181" s="621"/>
    </row>
    <row r="182" spans="1:26" s="667" customFormat="1" ht="25.5" customHeight="1">
      <c r="A182" s="638"/>
      <c r="B182" s="624" t="s">
        <v>1408</v>
      </c>
      <c r="C182" s="823" t="s">
        <v>1827</v>
      </c>
      <c r="D182" s="823" t="s">
        <v>1801</v>
      </c>
      <c r="E182" s="822"/>
      <c r="F182" s="567"/>
      <c r="G182" s="622">
        <v>1500</v>
      </c>
      <c r="H182" s="622">
        <v>1500</v>
      </c>
      <c r="I182" s="478"/>
      <c r="J182" s="478"/>
      <c r="K182" s="478"/>
      <c r="L182" s="478"/>
      <c r="M182" s="478"/>
      <c r="N182" s="478"/>
      <c r="O182" s="622">
        <v>1500</v>
      </c>
      <c r="P182" s="622">
        <v>1500</v>
      </c>
      <c r="Q182" s="478"/>
      <c r="R182" s="478"/>
      <c r="S182" s="478"/>
      <c r="T182" s="478"/>
      <c r="U182" s="478"/>
      <c r="V182" s="478"/>
      <c r="W182" s="460"/>
      <c r="X182" s="460"/>
      <c r="Y182" s="460"/>
      <c r="Z182" s="599"/>
    </row>
    <row r="183" spans="1:26" s="668" customFormat="1" ht="25.5" customHeight="1">
      <c r="A183" s="623" t="s">
        <v>1269</v>
      </c>
      <c r="B183" s="624" t="s">
        <v>1359</v>
      </c>
      <c r="C183" s="823" t="s">
        <v>1827</v>
      </c>
      <c r="D183" s="823" t="s">
        <v>1793</v>
      </c>
      <c r="E183" s="823"/>
      <c r="F183" s="620"/>
      <c r="G183" s="622">
        <v>1850</v>
      </c>
      <c r="H183" s="622">
        <v>1850</v>
      </c>
      <c r="I183" s="479"/>
      <c r="J183" s="479"/>
      <c r="K183" s="479"/>
      <c r="L183" s="479"/>
      <c r="M183" s="479"/>
      <c r="N183" s="479"/>
      <c r="O183" s="622">
        <v>1850</v>
      </c>
      <c r="P183" s="622">
        <v>1850</v>
      </c>
      <c r="Q183" s="479"/>
      <c r="R183" s="479"/>
      <c r="S183" s="479"/>
      <c r="T183" s="479"/>
      <c r="U183" s="479"/>
      <c r="V183" s="479"/>
      <c r="W183" s="460"/>
      <c r="X183" s="463"/>
      <c r="Y183" s="463"/>
      <c r="Z183" s="621"/>
    </row>
    <row r="184" spans="1:26" s="668" customFormat="1" ht="25.5" customHeight="1">
      <c r="A184" s="623" t="s">
        <v>1269</v>
      </c>
      <c r="B184" s="624" t="s">
        <v>1360</v>
      </c>
      <c r="C184" s="823" t="s">
        <v>1827</v>
      </c>
      <c r="D184" s="823" t="s">
        <v>1793</v>
      </c>
      <c r="E184" s="823"/>
      <c r="F184" s="620"/>
      <c r="G184" s="622">
        <v>1850</v>
      </c>
      <c r="H184" s="622">
        <v>1850</v>
      </c>
      <c r="I184" s="479"/>
      <c r="J184" s="479"/>
      <c r="K184" s="479"/>
      <c r="L184" s="479"/>
      <c r="M184" s="479"/>
      <c r="N184" s="479"/>
      <c r="O184" s="622">
        <v>1850</v>
      </c>
      <c r="P184" s="622">
        <v>1850</v>
      </c>
      <c r="Q184" s="479"/>
      <c r="R184" s="479"/>
      <c r="S184" s="479"/>
      <c r="T184" s="479"/>
      <c r="U184" s="479"/>
      <c r="V184" s="479"/>
      <c r="W184" s="460"/>
      <c r="X184" s="463"/>
      <c r="Y184" s="463"/>
      <c r="Z184" s="621"/>
    </row>
    <row r="185" spans="1:26" s="668" customFormat="1" ht="25.5" customHeight="1">
      <c r="A185" s="623" t="s">
        <v>1269</v>
      </c>
      <c r="B185" s="624" t="s">
        <v>1361</v>
      </c>
      <c r="C185" s="823" t="s">
        <v>1827</v>
      </c>
      <c r="D185" s="823" t="s">
        <v>1793</v>
      </c>
      <c r="E185" s="823"/>
      <c r="F185" s="620"/>
      <c r="G185" s="622">
        <v>1500</v>
      </c>
      <c r="H185" s="622">
        <v>1500</v>
      </c>
      <c r="I185" s="479"/>
      <c r="J185" s="479"/>
      <c r="K185" s="479"/>
      <c r="L185" s="479"/>
      <c r="M185" s="479"/>
      <c r="N185" s="479"/>
      <c r="O185" s="622">
        <v>1500</v>
      </c>
      <c r="P185" s="622">
        <v>1500</v>
      </c>
      <c r="Q185" s="479"/>
      <c r="R185" s="479"/>
      <c r="S185" s="479"/>
      <c r="T185" s="479"/>
      <c r="U185" s="479"/>
      <c r="V185" s="479"/>
      <c r="W185" s="460"/>
      <c r="X185" s="463"/>
      <c r="Y185" s="463"/>
      <c r="Z185" s="621"/>
    </row>
    <row r="186" spans="1:26" s="668" customFormat="1" ht="25.5" customHeight="1">
      <c r="A186" s="623" t="s">
        <v>1269</v>
      </c>
      <c r="B186" s="624" t="s">
        <v>1362</v>
      </c>
      <c r="C186" s="823" t="s">
        <v>1827</v>
      </c>
      <c r="D186" s="823" t="s">
        <v>1793</v>
      </c>
      <c r="E186" s="823"/>
      <c r="F186" s="620"/>
      <c r="G186" s="622">
        <v>500</v>
      </c>
      <c r="H186" s="622">
        <v>500</v>
      </c>
      <c r="I186" s="479"/>
      <c r="J186" s="479"/>
      <c r="K186" s="479"/>
      <c r="L186" s="479"/>
      <c r="M186" s="479"/>
      <c r="N186" s="479"/>
      <c r="O186" s="622">
        <v>500</v>
      </c>
      <c r="P186" s="622">
        <v>500</v>
      </c>
      <c r="Q186" s="479"/>
      <c r="R186" s="479"/>
      <c r="S186" s="479"/>
      <c r="T186" s="479"/>
      <c r="U186" s="479"/>
      <c r="V186" s="479"/>
      <c r="W186" s="460"/>
      <c r="X186" s="463"/>
      <c r="Y186" s="463"/>
      <c r="Z186" s="621"/>
    </row>
    <row r="187" spans="1:26" s="668" customFormat="1" ht="25.5" customHeight="1">
      <c r="A187" s="623" t="s">
        <v>1269</v>
      </c>
      <c r="B187" s="624" t="s">
        <v>1364</v>
      </c>
      <c r="C187" s="823" t="s">
        <v>1827</v>
      </c>
      <c r="D187" s="823" t="s">
        <v>1789</v>
      </c>
      <c r="E187" s="823"/>
      <c r="F187" s="620"/>
      <c r="G187" s="622">
        <v>11450</v>
      </c>
      <c r="H187" s="622">
        <v>11450</v>
      </c>
      <c r="I187" s="479"/>
      <c r="J187" s="479"/>
      <c r="K187" s="479"/>
      <c r="L187" s="479"/>
      <c r="M187" s="479"/>
      <c r="N187" s="479"/>
      <c r="O187" s="622">
        <v>11450</v>
      </c>
      <c r="P187" s="622">
        <v>11450</v>
      </c>
      <c r="Q187" s="479"/>
      <c r="R187" s="479"/>
      <c r="S187" s="479"/>
      <c r="T187" s="479"/>
      <c r="U187" s="479"/>
      <c r="V187" s="479"/>
      <c r="W187" s="460"/>
      <c r="X187" s="463"/>
      <c r="Y187" s="463"/>
      <c r="Z187" s="621"/>
    </row>
    <row r="188" spans="1:26" s="668" customFormat="1" ht="25.5" customHeight="1">
      <c r="A188" s="628">
        <v>8</v>
      </c>
      <c r="B188" s="626" t="s">
        <v>1363</v>
      </c>
      <c r="C188" s="823"/>
      <c r="D188" s="823"/>
      <c r="E188" s="823"/>
      <c r="F188" s="620"/>
      <c r="G188" s="627">
        <v>18150</v>
      </c>
      <c r="H188" s="627">
        <v>18150</v>
      </c>
      <c r="I188" s="627">
        <v>0</v>
      </c>
      <c r="J188" s="627">
        <v>0</v>
      </c>
      <c r="K188" s="627">
        <v>0</v>
      </c>
      <c r="L188" s="627">
        <v>0</v>
      </c>
      <c r="M188" s="627">
        <v>0</v>
      </c>
      <c r="N188" s="627">
        <v>0</v>
      </c>
      <c r="O188" s="627">
        <v>18150</v>
      </c>
      <c r="P188" s="627">
        <v>18150</v>
      </c>
      <c r="Q188" s="627">
        <v>0</v>
      </c>
      <c r="R188" s="627">
        <v>0</v>
      </c>
      <c r="S188" s="479"/>
      <c r="T188" s="479"/>
      <c r="U188" s="479"/>
      <c r="V188" s="479"/>
      <c r="W188" s="460"/>
      <c r="X188" s="463"/>
      <c r="Y188" s="463"/>
      <c r="Z188" s="621"/>
    </row>
    <row r="189" spans="1:26" s="668" customFormat="1" ht="25.5" customHeight="1">
      <c r="A189" s="623" t="s">
        <v>270</v>
      </c>
      <c r="B189" s="624" t="s">
        <v>1409</v>
      </c>
      <c r="C189" s="823" t="s">
        <v>1827</v>
      </c>
      <c r="D189" s="823" t="s">
        <v>1801</v>
      </c>
      <c r="E189" s="823"/>
      <c r="F189" s="620"/>
      <c r="G189" s="622">
        <v>1500</v>
      </c>
      <c r="H189" s="622">
        <v>1500</v>
      </c>
      <c r="I189" s="479"/>
      <c r="J189" s="479"/>
      <c r="K189" s="479"/>
      <c r="L189" s="479"/>
      <c r="M189" s="479"/>
      <c r="N189" s="479"/>
      <c r="O189" s="622">
        <v>1500</v>
      </c>
      <c r="P189" s="622">
        <v>1500</v>
      </c>
      <c r="Q189" s="479"/>
      <c r="R189" s="479"/>
      <c r="S189" s="479"/>
      <c r="T189" s="479"/>
      <c r="U189" s="479"/>
      <c r="V189" s="479"/>
      <c r="W189" s="460"/>
      <c r="X189" s="463"/>
      <c r="Y189" s="463"/>
      <c r="Z189" s="621"/>
    </row>
    <row r="190" spans="1:26" s="668" customFormat="1" ht="25.5" customHeight="1">
      <c r="A190" s="623" t="s">
        <v>270</v>
      </c>
      <c r="B190" s="624" t="s">
        <v>1365</v>
      </c>
      <c r="C190" s="823" t="s">
        <v>1827</v>
      </c>
      <c r="D190" s="823" t="s">
        <v>1801</v>
      </c>
      <c r="E190" s="823"/>
      <c r="F190" s="620"/>
      <c r="G190" s="622">
        <v>1200</v>
      </c>
      <c r="H190" s="622">
        <v>1200</v>
      </c>
      <c r="I190" s="479"/>
      <c r="J190" s="479"/>
      <c r="K190" s="479"/>
      <c r="L190" s="479"/>
      <c r="M190" s="479"/>
      <c r="N190" s="479"/>
      <c r="O190" s="622">
        <v>1200</v>
      </c>
      <c r="P190" s="622">
        <v>1200</v>
      </c>
      <c r="Q190" s="479"/>
      <c r="R190" s="479"/>
      <c r="S190" s="479"/>
      <c r="T190" s="479"/>
      <c r="U190" s="479"/>
      <c r="V190" s="479"/>
      <c r="W190" s="460"/>
      <c r="X190" s="463"/>
      <c r="Y190" s="463"/>
      <c r="Z190" s="621"/>
    </row>
    <row r="191" spans="1:26" s="668" customFormat="1" ht="25.5" customHeight="1">
      <c r="A191" s="623" t="s">
        <v>270</v>
      </c>
      <c r="B191" s="624" t="s">
        <v>1366</v>
      </c>
      <c r="C191" s="823" t="s">
        <v>1827</v>
      </c>
      <c r="D191" s="823" t="s">
        <v>1793</v>
      </c>
      <c r="E191" s="823"/>
      <c r="F191" s="620"/>
      <c r="G191" s="622">
        <v>2500</v>
      </c>
      <c r="H191" s="622">
        <v>2500</v>
      </c>
      <c r="I191" s="479"/>
      <c r="J191" s="479"/>
      <c r="K191" s="479"/>
      <c r="L191" s="479"/>
      <c r="M191" s="479"/>
      <c r="N191" s="479"/>
      <c r="O191" s="622">
        <v>2500</v>
      </c>
      <c r="P191" s="622">
        <v>2500</v>
      </c>
      <c r="Q191" s="479"/>
      <c r="R191" s="479"/>
      <c r="S191" s="479"/>
      <c r="T191" s="479"/>
      <c r="U191" s="479"/>
      <c r="V191" s="479"/>
      <c r="W191" s="460"/>
      <c r="X191" s="463"/>
      <c r="Y191" s="463"/>
      <c r="Z191" s="621"/>
    </row>
    <row r="192" spans="1:26" s="668" customFormat="1" ht="25.5" customHeight="1">
      <c r="A192" s="623" t="s">
        <v>270</v>
      </c>
      <c r="B192" s="624" t="s">
        <v>1367</v>
      </c>
      <c r="C192" s="823" t="s">
        <v>1827</v>
      </c>
      <c r="D192" s="823" t="s">
        <v>1793</v>
      </c>
      <c r="E192" s="823"/>
      <c r="F192" s="620"/>
      <c r="G192" s="622">
        <v>1850</v>
      </c>
      <c r="H192" s="622">
        <v>1850</v>
      </c>
      <c r="I192" s="479"/>
      <c r="J192" s="479"/>
      <c r="K192" s="479"/>
      <c r="L192" s="479"/>
      <c r="M192" s="479"/>
      <c r="N192" s="479"/>
      <c r="O192" s="622">
        <v>1850</v>
      </c>
      <c r="P192" s="622">
        <v>1850</v>
      </c>
      <c r="Q192" s="479"/>
      <c r="R192" s="479"/>
      <c r="S192" s="479"/>
      <c r="T192" s="479"/>
      <c r="U192" s="479"/>
      <c r="V192" s="479"/>
      <c r="W192" s="460"/>
      <c r="X192" s="463"/>
      <c r="Y192" s="463"/>
      <c r="Z192" s="621"/>
    </row>
    <row r="193" spans="1:26" s="668" customFormat="1" ht="25.5" customHeight="1">
      <c r="A193" s="623" t="s">
        <v>270</v>
      </c>
      <c r="B193" s="624" t="s">
        <v>1368</v>
      </c>
      <c r="C193" s="823" t="s">
        <v>1827</v>
      </c>
      <c r="D193" s="823" t="s">
        <v>1793</v>
      </c>
      <c r="E193" s="823"/>
      <c r="F193" s="620"/>
      <c r="G193" s="622">
        <v>1850</v>
      </c>
      <c r="H193" s="622">
        <v>1850</v>
      </c>
      <c r="I193" s="479"/>
      <c r="J193" s="479"/>
      <c r="K193" s="479"/>
      <c r="L193" s="479"/>
      <c r="M193" s="479"/>
      <c r="N193" s="479"/>
      <c r="O193" s="622">
        <v>1850</v>
      </c>
      <c r="P193" s="622">
        <v>1850</v>
      </c>
      <c r="Q193" s="479"/>
      <c r="R193" s="479"/>
      <c r="S193" s="479"/>
      <c r="T193" s="479"/>
      <c r="U193" s="479"/>
      <c r="V193" s="479"/>
      <c r="W193" s="460"/>
      <c r="X193" s="463"/>
      <c r="Y193" s="463"/>
      <c r="Z193" s="621"/>
    </row>
    <row r="194" spans="1:26" s="668" customFormat="1" ht="25.5" customHeight="1">
      <c r="A194" s="623" t="s">
        <v>270</v>
      </c>
      <c r="B194" s="624" t="s">
        <v>1369</v>
      </c>
      <c r="C194" s="823" t="s">
        <v>1827</v>
      </c>
      <c r="D194" s="823" t="s">
        <v>1793</v>
      </c>
      <c r="E194" s="823"/>
      <c r="F194" s="620"/>
      <c r="G194" s="622">
        <v>1850</v>
      </c>
      <c r="H194" s="622">
        <v>1850</v>
      </c>
      <c r="I194" s="479"/>
      <c r="J194" s="479"/>
      <c r="K194" s="479"/>
      <c r="L194" s="479"/>
      <c r="M194" s="479"/>
      <c r="N194" s="479"/>
      <c r="O194" s="622">
        <v>1850</v>
      </c>
      <c r="P194" s="622">
        <v>1850</v>
      </c>
      <c r="Q194" s="479"/>
      <c r="R194" s="479"/>
      <c r="S194" s="479"/>
      <c r="T194" s="479"/>
      <c r="U194" s="479"/>
      <c r="V194" s="479"/>
      <c r="W194" s="460"/>
      <c r="X194" s="463"/>
      <c r="Y194" s="463"/>
      <c r="Z194" s="621"/>
    </row>
    <row r="195" spans="1:26" s="668" customFormat="1" ht="25.5" customHeight="1">
      <c r="A195" s="623" t="s">
        <v>270</v>
      </c>
      <c r="B195" s="624" t="s">
        <v>1370</v>
      </c>
      <c r="C195" s="823" t="s">
        <v>1827</v>
      </c>
      <c r="D195" s="823" t="s">
        <v>1793</v>
      </c>
      <c r="E195" s="823"/>
      <c r="F195" s="620"/>
      <c r="G195" s="622">
        <v>1850</v>
      </c>
      <c r="H195" s="622">
        <v>1850</v>
      </c>
      <c r="I195" s="479"/>
      <c r="J195" s="479"/>
      <c r="K195" s="479"/>
      <c r="L195" s="479"/>
      <c r="M195" s="479"/>
      <c r="N195" s="479"/>
      <c r="O195" s="622">
        <v>1850</v>
      </c>
      <c r="P195" s="622">
        <v>1850</v>
      </c>
      <c r="Q195" s="479"/>
      <c r="R195" s="479"/>
      <c r="S195" s="479"/>
      <c r="T195" s="479"/>
      <c r="U195" s="479"/>
      <c r="V195" s="479"/>
      <c r="W195" s="460"/>
      <c r="X195" s="463"/>
      <c r="Y195" s="463"/>
      <c r="Z195" s="621"/>
    </row>
    <row r="196" spans="1:26" s="668" customFormat="1" ht="25.5" customHeight="1">
      <c r="A196" s="623" t="s">
        <v>270</v>
      </c>
      <c r="B196" s="624" t="s">
        <v>1371</v>
      </c>
      <c r="C196" s="823" t="s">
        <v>1827</v>
      </c>
      <c r="D196" s="823" t="s">
        <v>1793</v>
      </c>
      <c r="E196" s="823"/>
      <c r="F196" s="620"/>
      <c r="G196" s="622">
        <v>1850</v>
      </c>
      <c r="H196" s="622">
        <v>1850</v>
      </c>
      <c r="I196" s="479"/>
      <c r="J196" s="479"/>
      <c r="K196" s="479"/>
      <c r="L196" s="479"/>
      <c r="M196" s="479"/>
      <c r="N196" s="479"/>
      <c r="O196" s="622">
        <v>1850</v>
      </c>
      <c r="P196" s="622">
        <v>1850</v>
      </c>
      <c r="Q196" s="479"/>
      <c r="R196" s="479"/>
      <c r="S196" s="479"/>
      <c r="T196" s="479"/>
      <c r="U196" s="479"/>
      <c r="V196" s="479"/>
      <c r="W196" s="460"/>
      <c r="X196" s="463"/>
      <c r="Y196" s="463"/>
      <c r="Z196" s="621"/>
    </row>
    <row r="197" spans="1:26" s="668" customFormat="1" ht="25.5" customHeight="1">
      <c r="A197" s="623" t="s">
        <v>270</v>
      </c>
      <c r="B197" s="624" t="s">
        <v>1372</v>
      </c>
      <c r="C197" s="823" t="s">
        <v>1827</v>
      </c>
      <c r="D197" s="823" t="s">
        <v>1793</v>
      </c>
      <c r="E197" s="823"/>
      <c r="F197" s="620"/>
      <c r="G197" s="622">
        <v>1850</v>
      </c>
      <c r="H197" s="622">
        <v>1850</v>
      </c>
      <c r="I197" s="479"/>
      <c r="J197" s="479"/>
      <c r="K197" s="479"/>
      <c r="L197" s="479"/>
      <c r="M197" s="479"/>
      <c r="N197" s="479"/>
      <c r="O197" s="622">
        <v>1850</v>
      </c>
      <c r="P197" s="622">
        <v>1850</v>
      </c>
      <c r="Q197" s="479"/>
      <c r="R197" s="479"/>
      <c r="S197" s="479"/>
      <c r="T197" s="479"/>
      <c r="U197" s="479"/>
      <c r="V197" s="479"/>
      <c r="W197" s="460"/>
      <c r="X197" s="463"/>
      <c r="Y197" s="463"/>
      <c r="Z197" s="621"/>
    </row>
    <row r="198" spans="1:26" s="668" customFormat="1" ht="25.5" customHeight="1">
      <c r="A198" s="623" t="s">
        <v>270</v>
      </c>
      <c r="B198" s="624" t="s">
        <v>1373</v>
      </c>
      <c r="C198" s="823" t="s">
        <v>1827</v>
      </c>
      <c r="D198" s="823" t="s">
        <v>1793</v>
      </c>
      <c r="E198" s="823"/>
      <c r="F198" s="620"/>
      <c r="G198" s="622">
        <v>1850</v>
      </c>
      <c r="H198" s="622">
        <v>1850</v>
      </c>
      <c r="I198" s="479"/>
      <c r="J198" s="479"/>
      <c r="K198" s="479"/>
      <c r="L198" s="479"/>
      <c r="M198" s="479"/>
      <c r="N198" s="479"/>
      <c r="O198" s="622">
        <v>1850</v>
      </c>
      <c r="P198" s="622">
        <v>1850</v>
      </c>
      <c r="Q198" s="479"/>
      <c r="R198" s="479"/>
      <c r="S198" s="479"/>
      <c r="T198" s="479"/>
      <c r="U198" s="479"/>
      <c r="V198" s="479"/>
      <c r="W198" s="460"/>
      <c r="X198" s="463"/>
      <c r="Y198" s="463"/>
      <c r="Z198" s="621"/>
    </row>
    <row r="199" spans="1:26" s="668" customFormat="1" ht="25.5" customHeight="1">
      <c r="A199" s="628">
        <v>9</v>
      </c>
      <c r="B199" s="626" t="s">
        <v>1374</v>
      </c>
      <c r="C199" s="823"/>
      <c r="D199" s="823"/>
      <c r="E199" s="823"/>
      <c r="F199" s="620"/>
      <c r="G199" s="627">
        <v>6200</v>
      </c>
      <c r="H199" s="627">
        <v>6200</v>
      </c>
      <c r="I199" s="627">
        <v>0</v>
      </c>
      <c r="J199" s="627">
        <v>0</v>
      </c>
      <c r="K199" s="627">
        <v>0</v>
      </c>
      <c r="L199" s="627">
        <v>0</v>
      </c>
      <c r="M199" s="627">
        <v>0</v>
      </c>
      <c r="N199" s="627">
        <v>0</v>
      </c>
      <c r="O199" s="627">
        <v>6200</v>
      </c>
      <c r="P199" s="627">
        <v>6200</v>
      </c>
      <c r="Q199" s="627">
        <v>0</v>
      </c>
      <c r="R199" s="627">
        <v>0</v>
      </c>
      <c r="S199" s="479"/>
      <c r="T199" s="479"/>
      <c r="U199" s="479"/>
      <c r="V199" s="479"/>
      <c r="W199" s="460"/>
      <c r="X199" s="463"/>
      <c r="Y199" s="463"/>
      <c r="Z199" s="621"/>
    </row>
    <row r="200" spans="1:26" s="668" customFormat="1" ht="25.5" customHeight="1">
      <c r="A200" s="623" t="s">
        <v>270</v>
      </c>
      <c r="B200" s="624" t="s">
        <v>1410</v>
      </c>
      <c r="C200" s="823" t="s">
        <v>1827</v>
      </c>
      <c r="D200" s="823" t="s">
        <v>1801</v>
      </c>
      <c r="E200" s="823"/>
      <c r="F200" s="620"/>
      <c r="G200" s="622">
        <v>4800</v>
      </c>
      <c r="H200" s="622">
        <v>4800</v>
      </c>
      <c r="I200" s="479"/>
      <c r="J200" s="479"/>
      <c r="K200" s="479"/>
      <c r="L200" s="479"/>
      <c r="M200" s="479"/>
      <c r="N200" s="479"/>
      <c r="O200" s="622">
        <v>4800</v>
      </c>
      <c r="P200" s="622">
        <v>4800</v>
      </c>
      <c r="Q200" s="479"/>
      <c r="R200" s="479"/>
      <c r="S200" s="479"/>
      <c r="T200" s="479"/>
      <c r="U200" s="479"/>
      <c r="V200" s="479"/>
      <c r="W200" s="460"/>
      <c r="X200" s="463"/>
      <c r="Y200" s="463"/>
      <c r="Z200" s="621"/>
    </row>
    <row r="201" spans="1:26" s="668" customFormat="1">
      <c r="A201" s="623" t="s">
        <v>270</v>
      </c>
      <c r="B201" s="624" t="s">
        <v>1375</v>
      </c>
      <c r="C201" s="823" t="s">
        <v>1827</v>
      </c>
      <c r="D201" s="823" t="s">
        <v>1801</v>
      </c>
      <c r="E201" s="823"/>
      <c r="F201" s="620"/>
      <c r="G201" s="622">
        <v>1400</v>
      </c>
      <c r="H201" s="622">
        <v>1400</v>
      </c>
      <c r="I201" s="479"/>
      <c r="J201" s="479"/>
      <c r="K201" s="479"/>
      <c r="L201" s="479"/>
      <c r="M201" s="479"/>
      <c r="N201" s="479"/>
      <c r="O201" s="622">
        <v>1400</v>
      </c>
      <c r="P201" s="622">
        <v>1400</v>
      </c>
      <c r="Q201" s="479"/>
      <c r="R201" s="479"/>
      <c r="S201" s="479"/>
      <c r="T201" s="479"/>
      <c r="U201" s="479"/>
      <c r="V201" s="479"/>
      <c r="W201" s="460"/>
      <c r="X201" s="463"/>
      <c r="Y201" s="463"/>
      <c r="Z201" s="621"/>
    </row>
    <row r="202" spans="1:26" s="668" customFormat="1" ht="29.25" customHeight="1">
      <c r="A202" s="628">
        <v>10</v>
      </c>
      <c r="B202" s="626" t="s">
        <v>1376</v>
      </c>
      <c r="C202" s="823"/>
      <c r="D202" s="823"/>
      <c r="E202" s="823"/>
      <c r="F202" s="620"/>
      <c r="G202" s="627">
        <v>10600</v>
      </c>
      <c r="H202" s="627">
        <v>10600</v>
      </c>
      <c r="I202" s="627">
        <v>0</v>
      </c>
      <c r="J202" s="627">
        <v>0</v>
      </c>
      <c r="K202" s="627">
        <v>0</v>
      </c>
      <c r="L202" s="627">
        <v>0</v>
      </c>
      <c r="M202" s="627">
        <v>0</v>
      </c>
      <c r="N202" s="627">
        <v>0</v>
      </c>
      <c r="O202" s="627">
        <v>10600</v>
      </c>
      <c r="P202" s="627">
        <v>10600</v>
      </c>
      <c r="Q202" s="627">
        <v>0</v>
      </c>
      <c r="R202" s="627">
        <v>0</v>
      </c>
      <c r="S202" s="479"/>
      <c r="T202" s="479"/>
      <c r="U202" s="479"/>
      <c r="V202" s="479"/>
      <c r="W202" s="460"/>
      <c r="X202" s="463"/>
      <c r="Y202" s="463"/>
      <c r="Z202" s="621"/>
    </row>
    <row r="203" spans="1:26" s="668" customFormat="1" ht="29.25" customHeight="1">
      <c r="A203" s="623" t="s">
        <v>270</v>
      </c>
      <c r="B203" s="624" t="s">
        <v>1377</v>
      </c>
      <c r="C203" s="823" t="s">
        <v>1827</v>
      </c>
      <c r="D203" s="823" t="s">
        <v>1801</v>
      </c>
      <c r="E203" s="823"/>
      <c r="F203" s="620"/>
      <c r="G203" s="622">
        <v>1600</v>
      </c>
      <c r="H203" s="622">
        <v>1600</v>
      </c>
      <c r="I203" s="479"/>
      <c r="J203" s="479"/>
      <c r="K203" s="479"/>
      <c r="L203" s="479"/>
      <c r="M203" s="479"/>
      <c r="N203" s="479"/>
      <c r="O203" s="622">
        <v>1600</v>
      </c>
      <c r="P203" s="622">
        <v>1600</v>
      </c>
      <c r="Q203" s="479"/>
      <c r="R203" s="479"/>
      <c r="S203" s="479"/>
      <c r="T203" s="479"/>
      <c r="U203" s="479"/>
      <c r="V203" s="479"/>
      <c r="W203" s="460"/>
      <c r="X203" s="463"/>
      <c r="Y203" s="463"/>
      <c r="Z203" s="621"/>
    </row>
    <row r="204" spans="1:26" s="668" customFormat="1" ht="29.25" customHeight="1">
      <c r="A204" s="623" t="s">
        <v>270</v>
      </c>
      <c r="B204" s="624" t="s">
        <v>1378</v>
      </c>
      <c r="C204" s="823" t="s">
        <v>1827</v>
      </c>
      <c r="D204" s="823" t="s">
        <v>1801</v>
      </c>
      <c r="E204" s="823"/>
      <c r="F204" s="620"/>
      <c r="G204" s="622">
        <v>1600</v>
      </c>
      <c r="H204" s="622">
        <v>1600</v>
      </c>
      <c r="I204" s="479"/>
      <c r="J204" s="479"/>
      <c r="K204" s="479"/>
      <c r="L204" s="479"/>
      <c r="M204" s="479"/>
      <c r="N204" s="479"/>
      <c r="O204" s="622">
        <v>1600</v>
      </c>
      <c r="P204" s="622">
        <v>1600</v>
      </c>
      <c r="Q204" s="479"/>
      <c r="R204" s="479"/>
      <c r="S204" s="479"/>
      <c r="T204" s="479"/>
      <c r="U204" s="479"/>
      <c r="V204" s="479"/>
      <c r="W204" s="460"/>
      <c r="X204" s="463"/>
      <c r="Y204" s="463"/>
      <c r="Z204" s="621"/>
    </row>
    <row r="205" spans="1:26" s="668" customFormat="1" ht="29.25" customHeight="1">
      <c r="A205" s="623" t="s">
        <v>270</v>
      </c>
      <c r="B205" s="624" t="s">
        <v>1379</v>
      </c>
      <c r="C205" s="823" t="s">
        <v>1827</v>
      </c>
      <c r="D205" s="823" t="s">
        <v>1793</v>
      </c>
      <c r="E205" s="823"/>
      <c r="F205" s="620"/>
      <c r="G205" s="622">
        <v>1850</v>
      </c>
      <c r="H205" s="622">
        <v>1850</v>
      </c>
      <c r="I205" s="479"/>
      <c r="J205" s="479"/>
      <c r="K205" s="479"/>
      <c r="L205" s="479"/>
      <c r="M205" s="479"/>
      <c r="N205" s="479"/>
      <c r="O205" s="622">
        <v>1850</v>
      </c>
      <c r="P205" s="622">
        <v>1850</v>
      </c>
      <c r="Q205" s="479"/>
      <c r="R205" s="479"/>
      <c r="S205" s="479"/>
      <c r="T205" s="479"/>
      <c r="U205" s="479"/>
      <c r="V205" s="479"/>
      <c r="W205" s="460"/>
      <c r="X205" s="463"/>
      <c r="Y205" s="463"/>
      <c r="Z205" s="621"/>
    </row>
    <row r="206" spans="1:26" s="668" customFormat="1" ht="29.25" customHeight="1">
      <c r="A206" s="623" t="s">
        <v>270</v>
      </c>
      <c r="B206" s="624" t="s">
        <v>1380</v>
      </c>
      <c r="C206" s="823" t="s">
        <v>1827</v>
      </c>
      <c r="D206" s="823" t="s">
        <v>1793</v>
      </c>
      <c r="E206" s="823"/>
      <c r="F206" s="620"/>
      <c r="G206" s="622">
        <v>1850</v>
      </c>
      <c r="H206" s="622">
        <v>1850</v>
      </c>
      <c r="I206" s="479"/>
      <c r="J206" s="479"/>
      <c r="K206" s="479"/>
      <c r="L206" s="479"/>
      <c r="M206" s="479"/>
      <c r="N206" s="479"/>
      <c r="O206" s="622">
        <v>1850</v>
      </c>
      <c r="P206" s="622">
        <v>1850</v>
      </c>
      <c r="Q206" s="479"/>
      <c r="R206" s="479"/>
      <c r="S206" s="479"/>
      <c r="T206" s="479"/>
      <c r="U206" s="479"/>
      <c r="V206" s="479"/>
      <c r="W206" s="460"/>
      <c r="X206" s="463"/>
      <c r="Y206" s="463"/>
      <c r="Z206" s="621"/>
    </row>
    <row r="207" spans="1:26" s="668" customFormat="1" ht="29.25" customHeight="1">
      <c r="A207" s="623" t="s">
        <v>270</v>
      </c>
      <c r="B207" s="624" t="s">
        <v>1381</v>
      </c>
      <c r="C207" s="823" t="s">
        <v>1827</v>
      </c>
      <c r="D207" s="823" t="s">
        <v>1793</v>
      </c>
      <c r="E207" s="823"/>
      <c r="F207" s="620"/>
      <c r="G207" s="622">
        <v>1850</v>
      </c>
      <c r="H207" s="622">
        <v>1850</v>
      </c>
      <c r="I207" s="479"/>
      <c r="J207" s="479"/>
      <c r="K207" s="479"/>
      <c r="L207" s="479"/>
      <c r="M207" s="479"/>
      <c r="N207" s="479"/>
      <c r="O207" s="622">
        <v>1850</v>
      </c>
      <c r="P207" s="622">
        <v>1850</v>
      </c>
      <c r="Q207" s="479"/>
      <c r="R207" s="479"/>
      <c r="S207" s="479"/>
      <c r="T207" s="479"/>
      <c r="U207" s="479"/>
      <c r="V207" s="479"/>
      <c r="W207" s="460"/>
      <c r="X207" s="463"/>
      <c r="Y207" s="463"/>
      <c r="Z207" s="621"/>
    </row>
    <row r="208" spans="1:26" s="668" customFormat="1" ht="29.25" customHeight="1">
      <c r="A208" s="623" t="s">
        <v>270</v>
      </c>
      <c r="B208" s="624" t="s">
        <v>1382</v>
      </c>
      <c r="C208" s="823" t="s">
        <v>1827</v>
      </c>
      <c r="D208" s="823" t="s">
        <v>1793</v>
      </c>
      <c r="E208" s="823"/>
      <c r="F208" s="620"/>
      <c r="G208" s="622">
        <v>1850</v>
      </c>
      <c r="H208" s="622">
        <v>1850</v>
      </c>
      <c r="I208" s="479"/>
      <c r="J208" s="479"/>
      <c r="K208" s="479"/>
      <c r="L208" s="479"/>
      <c r="M208" s="479"/>
      <c r="N208" s="479"/>
      <c r="O208" s="622">
        <v>1850</v>
      </c>
      <c r="P208" s="622">
        <v>1850</v>
      </c>
      <c r="Q208" s="479"/>
      <c r="R208" s="479"/>
      <c r="S208" s="479"/>
      <c r="T208" s="479"/>
      <c r="U208" s="479"/>
      <c r="V208" s="479"/>
      <c r="W208" s="460"/>
      <c r="X208" s="463"/>
      <c r="Y208" s="463"/>
      <c r="Z208" s="621"/>
    </row>
    <row r="209" spans="1:26" s="668" customFormat="1" ht="29.25" customHeight="1">
      <c r="A209" s="628" t="s">
        <v>1401</v>
      </c>
      <c r="B209" s="626" t="s">
        <v>1383</v>
      </c>
      <c r="C209" s="823"/>
      <c r="D209" s="823"/>
      <c r="E209" s="823"/>
      <c r="F209" s="620"/>
      <c r="G209" s="627">
        <v>1179.2912000000001</v>
      </c>
      <c r="H209" s="627">
        <v>1179.2912000000001</v>
      </c>
      <c r="I209" s="627">
        <v>0</v>
      </c>
      <c r="J209" s="627">
        <v>0</v>
      </c>
      <c r="K209" s="627">
        <v>0</v>
      </c>
      <c r="L209" s="627">
        <v>0</v>
      </c>
      <c r="M209" s="627">
        <v>0</v>
      </c>
      <c r="N209" s="627">
        <v>0</v>
      </c>
      <c r="O209" s="627">
        <v>1179.2912000000001</v>
      </c>
      <c r="P209" s="627">
        <v>1179.2912000000001</v>
      </c>
      <c r="Q209" s="627">
        <v>0</v>
      </c>
      <c r="R209" s="627">
        <v>0</v>
      </c>
      <c r="S209" s="479"/>
      <c r="T209" s="479"/>
      <c r="U209" s="479"/>
      <c r="V209" s="479"/>
      <c r="W209" s="460"/>
      <c r="X209" s="463"/>
      <c r="Y209" s="463"/>
      <c r="Z209" s="621"/>
    </row>
    <row r="210" spans="1:26" s="668" customFormat="1">
      <c r="A210" s="628"/>
      <c r="B210" s="626" t="s">
        <v>1233</v>
      </c>
      <c r="C210" s="823"/>
      <c r="D210" s="823"/>
      <c r="E210" s="823"/>
      <c r="F210" s="620"/>
      <c r="G210" s="627">
        <v>995.2912</v>
      </c>
      <c r="H210" s="627">
        <v>995.2912</v>
      </c>
      <c r="I210" s="627">
        <v>0</v>
      </c>
      <c r="J210" s="627">
        <v>0</v>
      </c>
      <c r="K210" s="627">
        <v>0</v>
      </c>
      <c r="L210" s="627">
        <v>0</v>
      </c>
      <c r="M210" s="627">
        <v>0</v>
      </c>
      <c r="N210" s="627">
        <v>0</v>
      </c>
      <c r="O210" s="627">
        <v>995.2912</v>
      </c>
      <c r="P210" s="627">
        <v>995.2912</v>
      </c>
      <c r="Q210" s="627">
        <v>0</v>
      </c>
      <c r="R210" s="627">
        <v>0</v>
      </c>
      <c r="S210" s="479"/>
      <c r="T210" s="479"/>
      <c r="U210" s="479"/>
      <c r="V210" s="479"/>
      <c r="W210" s="460"/>
      <c r="X210" s="463"/>
      <c r="Y210" s="463"/>
      <c r="Z210" s="621"/>
    </row>
    <row r="211" spans="1:26" s="668" customFormat="1" ht="29.25" customHeight="1">
      <c r="A211" s="535" t="s">
        <v>270</v>
      </c>
      <c r="B211" s="534" t="s">
        <v>1384</v>
      </c>
      <c r="C211" s="823" t="s">
        <v>1823</v>
      </c>
      <c r="D211" s="823" t="s">
        <v>1824</v>
      </c>
      <c r="E211" s="823"/>
      <c r="F211" s="620"/>
      <c r="G211" s="622">
        <v>41.231000000000002</v>
      </c>
      <c r="H211" s="622">
        <v>41.231000000000002</v>
      </c>
      <c r="I211" s="479"/>
      <c r="J211" s="479"/>
      <c r="K211" s="479"/>
      <c r="L211" s="479"/>
      <c r="M211" s="479"/>
      <c r="N211" s="479"/>
      <c r="O211" s="622">
        <v>41.231000000000002</v>
      </c>
      <c r="P211" s="622">
        <v>41.231000000000002</v>
      </c>
      <c r="Q211" s="479"/>
      <c r="R211" s="479"/>
      <c r="S211" s="479"/>
      <c r="T211" s="479"/>
      <c r="U211" s="479"/>
      <c r="V211" s="479"/>
      <c r="W211" s="460"/>
      <c r="X211" s="463"/>
      <c r="Y211" s="463"/>
      <c r="Z211" s="621"/>
    </row>
    <row r="212" spans="1:26" s="668" customFormat="1" ht="29.25" customHeight="1">
      <c r="A212" s="535" t="s">
        <v>270</v>
      </c>
      <c r="B212" s="534" t="s">
        <v>1385</v>
      </c>
      <c r="C212" s="823" t="s">
        <v>1823</v>
      </c>
      <c r="D212" s="823" t="s">
        <v>1824</v>
      </c>
      <c r="E212" s="823"/>
      <c r="F212" s="620"/>
      <c r="G212" s="622">
        <v>119</v>
      </c>
      <c r="H212" s="622">
        <v>119</v>
      </c>
      <c r="I212" s="479"/>
      <c r="J212" s="479"/>
      <c r="K212" s="479"/>
      <c r="L212" s="479"/>
      <c r="M212" s="479"/>
      <c r="N212" s="479"/>
      <c r="O212" s="622">
        <v>119</v>
      </c>
      <c r="P212" s="622">
        <v>119</v>
      </c>
      <c r="Q212" s="479"/>
      <c r="R212" s="479"/>
      <c r="S212" s="479"/>
      <c r="T212" s="479"/>
      <c r="U212" s="479"/>
      <c r="V212" s="479"/>
      <c r="W212" s="460"/>
      <c r="X212" s="463"/>
      <c r="Y212" s="463"/>
      <c r="Z212" s="621"/>
    </row>
    <row r="213" spans="1:26" s="668" customFormat="1" ht="29.25" customHeight="1">
      <c r="A213" s="535" t="s">
        <v>270</v>
      </c>
      <c r="B213" s="534" t="s">
        <v>1386</v>
      </c>
      <c r="C213" s="823" t="s">
        <v>1823</v>
      </c>
      <c r="D213" s="823" t="s">
        <v>1824</v>
      </c>
      <c r="E213" s="823"/>
      <c r="F213" s="620"/>
      <c r="G213" s="622">
        <v>56.922199999999997</v>
      </c>
      <c r="H213" s="622">
        <v>56.922199999999997</v>
      </c>
      <c r="I213" s="479"/>
      <c r="J213" s="479"/>
      <c r="K213" s="479"/>
      <c r="L213" s="479"/>
      <c r="M213" s="479"/>
      <c r="N213" s="479"/>
      <c r="O213" s="622">
        <v>56.922199999999997</v>
      </c>
      <c r="P213" s="622">
        <v>56.922199999999997</v>
      </c>
      <c r="Q213" s="479"/>
      <c r="R213" s="479"/>
      <c r="S213" s="479"/>
      <c r="T213" s="479"/>
      <c r="U213" s="479"/>
      <c r="V213" s="479"/>
      <c r="W213" s="460"/>
      <c r="X213" s="463"/>
      <c r="Y213" s="463"/>
      <c r="Z213" s="621"/>
    </row>
    <row r="214" spans="1:26" s="668" customFormat="1" ht="29.25" customHeight="1">
      <c r="A214" s="535" t="s">
        <v>270</v>
      </c>
      <c r="B214" s="534" t="s">
        <v>1387</v>
      </c>
      <c r="C214" s="823" t="s">
        <v>1823</v>
      </c>
      <c r="D214" s="823" t="s">
        <v>1824</v>
      </c>
      <c r="E214" s="823"/>
      <c r="F214" s="620"/>
      <c r="G214" s="622">
        <v>32.006</v>
      </c>
      <c r="H214" s="622">
        <v>32.006</v>
      </c>
      <c r="I214" s="479"/>
      <c r="J214" s="479"/>
      <c r="K214" s="479"/>
      <c r="L214" s="479"/>
      <c r="M214" s="479"/>
      <c r="N214" s="479"/>
      <c r="O214" s="622">
        <v>32.006</v>
      </c>
      <c r="P214" s="622">
        <v>32.006</v>
      </c>
      <c r="Q214" s="479"/>
      <c r="R214" s="479"/>
      <c r="S214" s="479"/>
      <c r="T214" s="479"/>
      <c r="U214" s="479"/>
      <c r="V214" s="479"/>
      <c r="W214" s="460"/>
      <c r="X214" s="463"/>
      <c r="Y214" s="463"/>
      <c r="Z214" s="621"/>
    </row>
    <row r="215" spans="1:26" s="668" customFormat="1" ht="29.25" customHeight="1">
      <c r="A215" s="535" t="s">
        <v>270</v>
      </c>
      <c r="B215" s="534" t="s">
        <v>1388</v>
      </c>
      <c r="C215" s="823" t="s">
        <v>1823</v>
      </c>
      <c r="D215" s="823" t="s">
        <v>1824</v>
      </c>
      <c r="E215" s="823"/>
      <c r="F215" s="620"/>
      <c r="G215" s="622">
        <v>17.669</v>
      </c>
      <c r="H215" s="622">
        <v>17.669</v>
      </c>
      <c r="I215" s="479"/>
      <c r="J215" s="479"/>
      <c r="K215" s="479"/>
      <c r="L215" s="479"/>
      <c r="M215" s="479"/>
      <c r="N215" s="479"/>
      <c r="O215" s="622">
        <v>17.669</v>
      </c>
      <c r="P215" s="622">
        <v>17.669</v>
      </c>
      <c r="Q215" s="479"/>
      <c r="R215" s="479"/>
      <c r="S215" s="479"/>
      <c r="T215" s="479"/>
      <c r="U215" s="479"/>
      <c r="V215" s="479"/>
      <c r="W215" s="460"/>
      <c r="X215" s="463"/>
      <c r="Y215" s="463"/>
      <c r="Z215" s="621"/>
    </row>
    <row r="216" spans="1:26" s="668" customFormat="1" ht="29.25" customHeight="1">
      <c r="A216" s="535" t="s">
        <v>270</v>
      </c>
      <c r="B216" s="534" t="s">
        <v>1389</v>
      </c>
      <c r="C216" s="823" t="s">
        <v>1823</v>
      </c>
      <c r="D216" s="823" t="s">
        <v>1824</v>
      </c>
      <c r="E216" s="823"/>
      <c r="F216" s="620"/>
      <c r="G216" s="622">
        <v>20.035</v>
      </c>
      <c r="H216" s="622">
        <v>20.035</v>
      </c>
      <c r="I216" s="479"/>
      <c r="J216" s="479"/>
      <c r="K216" s="479"/>
      <c r="L216" s="479"/>
      <c r="M216" s="479"/>
      <c r="N216" s="479"/>
      <c r="O216" s="622">
        <v>20.035</v>
      </c>
      <c r="P216" s="622">
        <v>20.035</v>
      </c>
      <c r="Q216" s="479"/>
      <c r="R216" s="479"/>
      <c r="S216" s="479"/>
      <c r="T216" s="479"/>
      <c r="U216" s="479"/>
      <c r="V216" s="479"/>
      <c r="W216" s="460"/>
      <c r="X216" s="463"/>
      <c r="Y216" s="463"/>
      <c r="Z216" s="621"/>
    </row>
    <row r="217" spans="1:26" s="668" customFormat="1" ht="29.25" customHeight="1">
      <c r="A217" s="535" t="s">
        <v>270</v>
      </c>
      <c r="B217" s="534" t="s">
        <v>1390</v>
      </c>
      <c r="C217" s="823" t="s">
        <v>1823</v>
      </c>
      <c r="D217" s="823" t="s">
        <v>1824</v>
      </c>
      <c r="E217" s="823"/>
      <c r="F217" s="620"/>
      <c r="G217" s="622">
        <v>14.428000000000001</v>
      </c>
      <c r="H217" s="622">
        <v>14.428000000000001</v>
      </c>
      <c r="I217" s="479"/>
      <c r="J217" s="479"/>
      <c r="K217" s="479"/>
      <c r="L217" s="479"/>
      <c r="M217" s="479"/>
      <c r="N217" s="479"/>
      <c r="O217" s="622">
        <v>14.428000000000001</v>
      </c>
      <c r="P217" s="622">
        <v>14.428000000000001</v>
      </c>
      <c r="Q217" s="479"/>
      <c r="R217" s="479"/>
      <c r="S217" s="479"/>
      <c r="T217" s="479"/>
      <c r="U217" s="479"/>
      <c r="V217" s="479"/>
      <c r="W217" s="460"/>
      <c r="X217" s="463"/>
      <c r="Y217" s="463"/>
      <c r="Z217" s="621"/>
    </row>
    <row r="218" spans="1:26" s="668" customFormat="1" ht="29.25" customHeight="1">
      <c r="A218" s="535" t="s">
        <v>270</v>
      </c>
      <c r="B218" s="534" t="s">
        <v>1391</v>
      </c>
      <c r="C218" s="823" t="s">
        <v>1823</v>
      </c>
      <c r="D218" s="823" t="s">
        <v>1824</v>
      </c>
      <c r="E218" s="823"/>
      <c r="F218" s="620"/>
      <c r="G218" s="622">
        <v>178</v>
      </c>
      <c r="H218" s="622">
        <v>178</v>
      </c>
      <c r="I218" s="479"/>
      <c r="J218" s="479"/>
      <c r="K218" s="479"/>
      <c r="L218" s="479"/>
      <c r="M218" s="479"/>
      <c r="N218" s="479"/>
      <c r="O218" s="622">
        <v>178</v>
      </c>
      <c r="P218" s="622">
        <v>178</v>
      </c>
      <c r="Q218" s="479"/>
      <c r="R218" s="479"/>
      <c r="S218" s="479"/>
      <c r="T218" s="479"/>
      <c r="U218" s="479"/>
      <c r="V218" s="479"/>
      <c r="W218" s="460"/>
      <c r="X218" s="463"/>
      <c r="Y218" s="463"/>
      <c r="Z218" s="621"/>
    </row>
    <row r="219" spans="1:26" s="668" customFormat="1" ht="29.25" customHeight="1">
      <c r="A219" s="535" t="s">
        <v>270</v>
      </c>
      <c r="B219" s="534" t="s">
        <v>1392</v>
      </c>
      <c r="C219" s="823" t="s">
        <v>1823</v>
      </c>
      <c r="D219" s="823" t="s">
        <v>1824</v>
      </c>
      <c r="E219" s="823"/>
      <c r="F219" s="620"/>
      <c r="G219" s="622">
        <v>178</v>
      </c>
      <c r="H219" s="622">
        <v>178</v>
      </c>
      <c r="I219" s="479"/>
      <c r="J219" s="479"/>
      <c r="K219" s="479"/>
      <c r="L219" s="479"/>
      <c r="M219" s="479"/>
      <c r="N219" s="479"/>
      <c r="O219" s="622">
        <v>178</v>
      </c>
      <c r="P219" s="622">
        <v>178</v>
      </c>
      <c r="Q219" s="479"/>
      <c r="R219" s="479"/>
      <c r="S219" s="479"/>
      <c r="T219" s="479"/>
      <c r="U219" s="479"/>
      <c r="V219" s="479"/>
      <c r="W219" s="460"/>
      <c r="X219" s="463"/>
      <c r="Y219" s="463"/>
      <c r="Z219" s="621"/>
    </row>
    <row r="220" spans="1:26" s="668" customFormat="1">
      <c r="A220" s="535" t="s">
        <v>270</v>
      </c>
      <c r="B220" s="534" t="s">
        <v>1393</v>
      </c>
      <c r="C220" s="823" t="s">
        <v>1823</v>
      </c>
      <c r="D220" s="823" t="s">
        <v>1824</v>
      </c>
      <c r="E220" s="823"/>
      <c r="F220" s="620"/>
      <c r="G220" s="622">
        <v>338</v>
      </c>
      <c r="H220" s="622">
        <v>338</v>
      </c>
      <c r="I220" s="479"/>
      <c r="J220" s="479"/>
      <c r="K220" s="479"/>
      <c r="L220" s="479"/>
      <c r="M220" s="479"/>
      <c r="N220" s="479"/>
      <c r="O220" s="622">
        <v>338</v>
      </c>
      <c r="P220" s="622">
        <v>338</v>
      </c>
      <c r="Q220" s="479"/>
      <c r="R220" s="479"/>
      <c r="S220" s="479"/>
      <c r="T220" s="479"/>
      <c r="U220" s="479"/>
      <c r="V220" s="479"/>
      <c r="W220" s="460"/>
      <c r="X220" s="463"/>
      <c r="Y220" s="463"/>
      <c r="Z220" s="621"/>
    </row>
    <row r="221" spans="1:26" s="668" customFormat="1" ht="36.75" customHeight="1">
      <c r="A221" s="628"/>
      <c r="B221" s="626" t="s">
        <v>1394</v>
      </c>
      <c r="C221" s="823"/>
      <c r="D221" s="823"/>
      <c r="E221" s="823"/>
      <c r="F221" s="620"/>
      <c r="G221" s="627">
        <v>184</v>
      </c>
      <c r="H221" s="627">
        <v>184</v>
      </c>
      <c r="I221" s="627">
        <v>0</v>
      </c>
      <c r="J221" s="627">
        <v>0</v>
      </c>
      <c r="K221" s="627">
        <v>0</v>
      </c>
      <c r="L221" s="627">
        <v>0</v>
      </c>
      <c r="M221" s="627">
        <v>0</v>
      </c>
      <c r="N221" s="627">
        <v>0</v>
      </c>
      <c r="O221" s="627">
        <v>184</v>
      </c>
      <c r="P221" s="627">
        <v>184</v>
      </c>
      <c r="Q221" s="627">
        <v>0</v>
      </c>
      <c r="R221" s="627">
        <v>0</v>
      </c>
      <c r="S221" s="479"/>
      <c r="T221" s="479"/>
      <c r="U221" s="479"/>
      <c r="V221" s="479"/>
      <c r="W221" s="460"/>
      <c r="X221" s="463"/>
      <c r="Y221" s="463"/>
      <c r="Z221" s="621"/>
    </row>
    <row r="222" spans="1:26" s="668" customFormat="1" ht="27.75" customHeight="1">
      <c r="A222" s="638" t="s">
        <v>270</v>
      </c>
      <c r="B222" s="641" t="s">
        <v>1395</v>
      </c>
      <c r="C222" s="823" t="s">
        <v>1823</v>
      </c>
      <c r="D222" s="823" t="s">
        <v>1824</v>
      </c>
      <c r="E222" s="823"/>
      <c r="F222" s="620"/>
      <c r="G222" s="622">
        <v>134</v>
      </c>
      <c r="H222" s="622">
        <v>134</v>
      </c>
      <c r="I222" s="479"/>
      <c r="J222" s="479"/>
      <c r="K222" s="479"/>
      <c r="L222" s="479"/>
      <c r="M222" s="479"/>
      <c r="N222" s="479"/>
      <c r="O222" s="622">
        <v>134</v>
      </c>
      <c r="P222" s="622">
        <v>134</v>
      </c>
      <c r="Q222" s="479"/>
      <c r="R222" s="479"/>
      <c r="S222" s="479"/>
      <c r="T222" s="479"/>
      <c r="U222" s="479"/>
      <c r="V222" s="479"/>
      <c r="W222" s="460"/>
      <c r="X222" s="463"/>
      <c r="Y222" s="463"/>
      <c r="Z222" s="621"/>
    </row>
    <row r="223" spans="1:26" s="668" customFormat="1" ht="45.75" customHeight="1">
      <c r="A223" s="638" t="s">
        <v>270</v>
      </c>
      <c r="B223" s="641" t="s">
        <v>1396</v>
      </c>
      <c r="C223" s="823" t="s">
        <v>1823</v>
      </c>
      <c r="D223" s="823" t="s">
        <v>1824</v>
      </c>
      <c r="E223" s="823"/>
      <c r="F223" s="620"/>
      <c r="G223" s="622">
        <v>50</v>
      </c>
      <c r="H223" s="622">
        <v>50</v>
      </c>
      <c r="I223" s="479"/>
      <c r="J223" s="479"/>
      <c r="K223" s="479"/>
      <c r="L223" s="479"/>
      <c r="M223" s="479"/>
      <c r="N223" s="479"/>
      <c r="O223" s="622">
        <v>50</v>
      </c>
      <c r="P223" s="622">
        <v>50</v>
      </c>
      <c r="Q223" s="479"/>
      <c r="R223" s="479"/>
      <c r="S223" s="479"/>
      <c r="T223" s="479"/>
      <c r="U223" s="479"/>
      <c r="V223" s="479"/>
      <c r="W223" s="460"/>
      <c r="X223" s="463"/>
      <c r="Y223" s="463"/>
      <c r="Z223" s="621"/>
    </row>
    <row r="224" spans="1:26">
      <c r="A224" s="470"/>
      <c r="B224" s="470"/>
      <c r="C224" s="646"/>
      <c r="D224" s="646"/>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row>
    <row r="225" spans="3:4" s="470" customFormat="1">
      <c r="C225" s="646"/>
      <c r="D225" s="646"/>
    </row>
    <row r="226" spans="3:4" s="470" customFormat="1">
      <c r="C226" s="646"/>
      <c r="D226" s="646"/>
    </row>
    <row r="227" spans="3:4" s="470" customFormat="1">
      <c r="C227" s="646"/>
      <c r="D227" s="646"/>
    </row>
    <row r="228" spans="3:4" s="470" customFormat="1">
      <c r="C228" s="646"/>
      <c r="D228" s="646"/>
    </row>
    <row r="229" spans="3:4" s="470" customFormat="1">
      <c r="C229" s="646"/>
      <c r="D229" s="646"/>
    </row>
    <row r="230" spans="3:4" s="470" customFormat="1">
      <c r="C230" s="646"/>
      <c r="D230" s="646"/>
    </row>
    <row r="231" spans="3:4" s="470" customFormat="1">
      <c r="C231" s="646"/>
      <c r="D231" s="646"/>
    </row>
    <row r="232" spans="3:4" s="470" customFormat="1">
      <c r="C232" s="646"/>
      <c r="D232" s="646"/>
    </row>
    <row r="233" spans="3:4" s="470" customFormat="1">
      <c r="C233" s="646"/>
      <c r="D233" s="646"/>
    </row>
    <row r="234" spans="3:4" s="470" customFormat="1">
      <c r="C234" s="646"/>
      <c r="D234" s="646"/>
    </row>
    <row r="235" spans="3:4" s="470" customFormat="1">
      <c r="C235" s="646"/>
      <c r="D235" s="646"/>
    </row>
    <row r="236" spans="3:4" s="470" customFormat="1">
      <c r="C236" s="646"/>
      <c r="D236" s="646"/>
    </row>
    <row r="237" spans="3:4" s="470" customFormat="1">
      <c r="C237" s="646"/>
      <c r="D237" s="646"/>
    </row>
    <row r="238" spans="3:4" s="470" customFormat="1">
      <c r="C238" s="646"/>
      <c r="D238" s="646"/>
    </row>
    <row r="239" spans="3:4" s="470" customFormat="1">
      <c r="C239" s="646"/>
      <c r="D239" s="646"/>
    </row>
    <row r="240" spans="3:4" s="470" customFormat="1">
      <c r="C240" s="646"/>
      <c r="D240" s="646"/>
    </row>
    <row r="241" spans="1:26">
      <c r="A241" s="470"/>
      <c r="B241" s="470"/>
      <c r="C241" s="646"/>
      <c r="D241" s="646"/>
      <c r="E241" s="470"/>
      <c r="F241" s="470"/>
      <c r="G241" s="470"/>
      <c r="H241" s="470"/>
      <c r="I241" s="470"/>
      <c r="J241" s="470"/>
      <c r="K241" s="470"/>
      <c r="L241" s="470"/>
      <c r="M241" s="470"/>
      <c r="N241" s="470"/>
      <c r="O241" s="470"/>
      <c r="P241" s="470"/>
      <c r="Q241" s="470"/>
      <c r="R241" s="470"/>
      <c r="S241" s="470"/>
      <c r="T241" s="470"/>
      <c r="U241" s="470"/>
      <c r="V241" s="470"/>
      <c r="W241" s="470"/>
      <c r="X241" s="470"/>
      <c r="Y241" s="470"/>
      <c r="Z241" s="470"/>
    </row>
    <row r="242" spans="1:26">
      <c r="A242" s="470"/>
      <c r="B242" s="470"/>
      <c r="C242" s="646"/>
      <c r="D242" s="646"/>
      <c r="E242" s="470"/>
      <c r="F242" s="470"/>
      <c r="G242" s="470"/>
      <c r="H242" s="470"/>
      <c r="I242" s="470"/>
      <c r="J242" s="470"/>
      <c r="K242" s="470"/>
      <c r="L242" s="470"/>
      <c r="M242" s="470"/>
      <c r="N242" s="470"/>
      <c r="O242" s="470"/>
      <c r="P242" s="470"/>
      <c r="Q242" s="470"/>
      <c r="R242" s="470"/>
      <c r="S242" s="470"/>
      <c r="T242" s="470"/>
      <c r="U242" s="470"/>
      <c r="V242" s="470"/>
      <c r="W242" s="470"/>
      <c r="X242" s="470"/>
      <c r="Y242" s="470"/>
      <c r="Z242" s="470"/>
    </row>
    <row r="243" spans="1:26">
      <c r="A243" s="470"/>
      <c r="B243" s="470"/>
      <c r="C243" s="646"/>
      <c r="D243" s="646"/>
      <c r="E243" s="470"/>
      <c r="F243" s="470"/>
      <c r="G243" s="470"/>
      <c r="H243" s="470"/>
      <c r="I243" s="470"/>
      <c r="J243" s="470"/>
      <c r="K243" s="470"/>
      <c r="L243" s="470"/>
      <c r="M243" s="470"/>
      <c r="N243" s="470"/>
      <c r="O243" s="470"/>
      <c r="P243" s="470"/>
      <c r="Q243" s="470"/>
      <c r="R243" s="470"/>
      <c r="S243" s="470"/>
      <c r="T243" s="470"/>
      <c r="U243" s="470"/>
      <c r="V243" s="470"/>
      <c r="W243" s="470"/>
      <c r="X243" s="470"/>
      <c r="Y243" s="470"/>
      <c r="Z243" s="470"/>
    </row>
    <row r="244" spans="1:26">
      <c r="A244" s="470"/>
      <c r="B244" s="470"/>
      <c r="C244" s="646"/>
      <c r="D244" s="646"/>
      <c r="E244" s="470"/>
      <c r="F244" s="470"/>
      <c r="G244" s="470"/>
      <c r="H244" s="470"/>
      <c r="I244" s="470"/>
      <c r="J244" s="470"/>
      <c r="K244" s="470"/>
      <c r="L244" s="470"/>
      <c r="M244" s="470"/>
      <c r="N244" s="470"/>
      <c r="O244" s="470"/>
      <c r="P244" s="470"/>
      <c r="Q244" s="470"/>
      <c r="R244" s="470"/>
      <c r="S244" s="470"/>
      <c r="T244" s="470"/>
      <c r="U244" s="470"/>
      <c r="V244" s="470"/>
      <c r="W244" s="470"/>
      <c r="X244" s="470"/>
      <c r="Y244" s="470"/>
      <c r="Z244" s="470"/>
    </row>
    <row r="245" spans="1:26">
      <c r="A245" s="470"/>
      <c r="B245" s="470"/>
      <c r="C245" s="646"/>
      <c r="D245" s="646"/>
      <c r="E245" s="470"/>
      <c r="F245" s="470"/>
      <c r="G245" s="470"/>
      <c r="H245" s="470"/>
      <c r="I245" s="470"/>
      <c r="J245" s="470"/>
      <c r="K245" s="470"/>
      <c r="L245" s="470"/>
      <c r="M245" s="470"/>
      <c r="N245" s="470"/>
      <c r="O245" s="470"/>
      <c r="P245" s="470"/>
      <c r="Q245" s="470"/>
      <c r="R245" s="470"/>
      <c r="S245" s="470"/>
      <c r="T245" s="470"/>
      <c r="U245" s="470"/>
      <c r="V245" s="470"/>
      <c r="W245" s="470"/>
      <c r="X245" s="470"/>
      <c r="Y245" s="470"/>
      <c r="Z245" s="470"/>
    </row>
    <row r="246" spans="1:26">
      <c r="A246" s="470"/>
      <c r="B246" s="470"/>
      <c r="C246" s="646"/>
      <c r="D246" s="646"/>
      <c r="E246" s="470"/>
      <c r="F246" s="470"/>
      <c r="G246" s="470"/>
      <c r="H246" s="470"/>
      <c r="I246" s="470"/>
      <c r="J246" s="470"/>
      <c r="K246" s="470"/>
      <c r="L246" s="470"/>
      <c r="M246" s="470"/>
      <c r="N246" s="470"/>
      <c r="O246" s="470"/>
      <c r="P246" s="470"/>
      <c r="Q246" s="470"/>
      <c r="R246" s="470"/>
      <c r="S246" s="470"/>
      <c r="T246" s="470"/>
      <c r="U246" s="470"/>
      <c r="V246" s="470"/>
      <c r="W246" s="470"/>
      <c r="X246" s="470"/>
      <c r="Y246" s="470"/>
      <c r="Z246" s="470"/>
    </row>
    <row r="247" spans="1:26">
      <c r="A247" s="470"/>
      <c r="B247" s="470"/>
      <c r="C247" s="646"/>
      <c r="D247" s="646"/>
      <c r="E247" s="470"/>
      <c r="F247" s="470"/>
      <c r="G247" s="470"/>
      <c r="H247" s="470"/>
      <c r="I247" s="470"/>
      <c r="J247" s="470"/>
      <c r="K247" s="470"/>
      <c r="L247" s="470"/>
      <c r="M247" s="470"/>
      <c r="N247" s="470"/>
      <c r="O247" s="470"/>
      <c r="P247" s="470"/>
      <c r="Q247" s="470"/>
      <c r="R247" s="470"/>
      <c r="S247" s="470"/>
      <c r="T247" s="470"/>
      <c r="U247" s="470"/>
      <c r="V247" s="470"/>
      <c r="W247" s="470"/>
      <c r="X247" s="470"/>
      <c r="Y247" s="470"/>
      <c r="Z247" s="470"/>
    </row>
    <row r="248" spans="1:26">
      <c r="A248" s="470"/>
      <c r="B248" s="470"/>
      <c r="C248" s="646"/>
      <c r="D248" s="646"/>
      <c r="E248" s="470"/>
      <c r="F248" s="470"/>
      <c r="G248" s="470"/>
      <c r="H248" s="470"/>
      <c r="I248" s="470"/>
      <c r="J248" s="470"/>
      <c r="K248" s="470"/>
      <c r="L248" s="470"/>
      <c r="M248" s="470"/>
      <c r="N248" s="470"/>
      <c r="O248" s="470"/>
      <c r="P248" s="470"/>
      <c r="Q248" s="470"/>
      <c r="R248" s="470"/>
      <c r="S248" s="470"/>
      <c r="T248" s="470"/>
      <c r="U248" s="470"/>
      <c r="V248" s="470"/>
      <c r="W248" s="470"/>
      <c r="X248" s="470"/>
      <c r="Y248" s="470"/>
      <c r="Z248" s="470"/>
    </row>
    <row r="249" spans="1:26">
      <c r="I249" s="470"/>
      <c r="J249" s="470"/>
      <c r="K249" s="470"/>
      <c r="L249" s="470"/>
      <c r="M249" s="470"/>
      <c r="N249" s="470"/>
      <c r="O249" s="470"/>
      <c r="P249" s="470"/>
      <c r="Q249" s="470"/>
      <c r="R249" s="470"/>
      <c r="S249" s="470"/>
      <c r="T249" s="470"/>
      <c r="U249" s="470"/>
      <c r="V249" s="470"/>
    </row>
    <row r="250" spans="1:26">
      <c r="I250" s="470"/>
      <c r="J250" s="470"/>
      <c r="K250" s="470"/>
      <c r="L250" s="470"/>
      <c r="M250" s="470"/>
      <c r="N250" s="470"/>
      <c r="O250" s="470"/>
      <c r="P250" s="470"/>
      <c r="Q250" s="470"/>
      <c r="R250" s="470"/>
      <c r="S250" s="470"/>
      <c r="T250" s="470"/>
      <c r="U250" s="470"/>
      <c r="V250" s="470"/>
    </row>
    <row r="251" spans="1:26">
      <c r="I251" s="470"/>
      <c r="J251" s="470"/>
      <c r="K251" s="470"/>
      <c r="L251" s="470"/>
      <c r="M251" s="470"/>
      <c r="N251" s="470"/>
      <c r="O251" s="470"/>
      <c r="P251" s="470"/>
      <c r="Q251" s="470"/>
      <c r="R251" s="470"/>
      <c r="S251" s="470"/>
      <c r="T251" s="470"/>
      <c r="U251" s="470"/>
      <c r="V251" s="470"/>
    </row>
    <row r="252" spans="1:26">
      <c r="I252" s="470"/>
      <c r="J252" s="470"/>
      <c r="K252" s="470"/>
      <c r="L252" s="470"/>
      <c r="M252" s="470"/>
      <c r="N252" s="470"/>
      <c r="O252" s="470"/>
      <c r="P252" s="470"/>
      <c r="Q252" s="470"/>
      <c r="R252" s="470"/>
      <c r="S252" s="470"/>
      <c r="T252" s="470"/>
      <c r="U252" s="470"/>
      <c r="V252" s="470"/>
    </row>
    <row r="253" spans="1:26">
      <c r="I253" s="470"/>
      <c r="J253" s="470"/>
      <c r="K253" s="470"/>
      <c r="L253" s="470"/>
      <c r="M253" s="470"/>
      <c r="N253" s="470"/>
      <c r="O253" s="470"/>
      <c r="P253" s="470"/>
      <c r="Q253" s="470"/>
      <c r="R253" s="470"/>
      <c r="S253" s="470"/>
      <c r="T253" s="470"/>
      <c r="U253" s="470"/>
      <c r="V253" s="470"/>
    </row>
    <row r="254" spans="1:26">
      <c r="I254" s="470"/>
      <c r="J254" s="470"/>
      <c r="K254" s="470"/>
      <c r="L254" s="470"/>
      <c r="M254" s="470"/>
      <c r="N254" s="470"/>
      <c r="O254" s="470"/>
      <c r="P254" s="470"/>
      <c r="Q254" s="470"/>
      <c r="R254" s="470"/>
      <c r="S254" s="470"/>
      <c r="T254" s="470"/>
      <c r="U254" s="470"/>
      <c r="V254" s="470"/>
    </row>
    <row r="255" spans="1:26">
      <c r="I255" s="470"/>
      <c r="J255" s="470"/>
      <c r="K255" s="470"/>
      <c r="L255" s="470"/>
      <c r="M255" s="470"/>
      <c r="N255" s="470"/>
      <c r="O255" s="470"/>
      <c r="P255" s="470"/>
      <c r="Q255" s="470"/>
      <c r="R255" s="470"/>
      <c r="S255" s="470"/>
      <c r="T255" s="470"/>
      <c r="U255" s="470"/>
      <c r="V255" s="470"/>
    </row>
    <row r="256" spans="1:26">
      <c r="I256" s="470"/>
      <c r="J256" s="470"/>
      <c r="K256" s="470"/>
      <c r="L256" s="470"/>
      <c r="M256" s="470"/>
      <c r="N256" s="470"/>
      <c r="O256" s="470"/>
      <c r="P256" s="470"/>
      <c r="Q256" s="470"/>
      <c r="R256" s="470"/>
      <c r="S256" s="470"/>
      <c r="T256" s="470"/>
      <c r="U256" s="470"/>
      <c r="V256" s="470"/>
    </row>
    <row r="257" spans="9:22">
      <c r="I257" s="470"/>
      <c r="J257" s="470"/>
      <c r="K257" s="470"/>
      <c r="L257" s="470"/>
      <c r="M257" s="470"/>
      <c r="N257" s="470"/>
      <c r="O257" s="470"/>
      <c r="P257" s="470"/>
      <c r="Q257" s="470"/>
      <c r="R257" s="470"/>
      <c r="S257" s="470"/>
      <c r="T257" s="470"/>
      <c r="U257" s="470"/>
      <c r="V257" s="470"/>
    </row>
    <row r="258" spans="9:22">
      <c r="I258" s="470"/>
      <c r="J258" s="470"/>
      <c r="K258" s="470"/>
      <c r="L258" s="470"/>
      <c r="M258" s="470"/>
      <c r="N258" s="470"/>
      <c r="O258" s="470"/>
      <c r="P258" s="470"/>
      <c r="Q258" s="470"/>
      <c r="R258" s="470"/>
      <c r="S258" s="470"/>
      <c r="T258" s="470"/>
      <c r="U258" s="470"/>
      <c r="V258" s="470"/>
    </row>
    <row r="259" spans="9:22">
      <c r="I259" s="470"/>
      <c r="J259" s="470"/>
      <c r="K259" s="470"/>
      <c r="L259" s="470"/>
      <c r="M259" s="470"/>
      <c r="N259" s="470"/>
      <c r="O259" s="470"/>
      <c r="P259" s="470"/>
      <c r="Q259" s="470"/>
      <c r="R259" s="470"/>
      <c r="S259" s="470"/>
      <c r="T259" s="470"/>
      <c r="U259" s="470"/>
      <c r="V259" s="470"/>
    </row>
    <row r="260" spans="9:22">
      <c r="I260" s="470"/>
      <c r="J260" s="470"/>
      <c r="K260" s="470"/>
      <c r="L260" s="470"/>
      <c r="M260" s="470"/>
      <c r="N260" s="470"/>
      <c r="O260" s="470"/>
      <c r="P260" s="470"/>
      <c r="Q260" s="470"/>
      <c r="R260" s="470"/>
      <c r="S260" s="470"/>
      <c r="T260" s="470"/>
      <c r="U260" s="470"/>
      <c r="V260" s="470"/>
    </row>
    <row r="261" spans="9:22">
      <c r="I261" s="470"/>
      <c r="J261" s="470"/>
      <c r="K261" s="470"/>
      <c r="L261" s="470"/>
      <c r="M261" s="470"/>
      <c r="N261" s="470"/>
      <c r="O261" s="470"/>
      <c r="P261" s="470"/>
      <c r="Q261" s="470"/>
      <c r="R261" s="470"/>
      <c r="S261" s="470"/>
      <c r="T261" s="470"/>
      <c r="U261" s="470"/>
      <c r="V261" s="470"/>
    </row>
    <row r="262" spans="9:22">
      <c r="I262" s="470"/>
      <c r="J262" s="470"/>
      <c r="K262" s="470"/>
      <c r="L262" s="470"/>
      <c r="M262" s="470"/>
      <c r="N262" s="470"/>
      <c r="O262" s="470"/>
      <c r="P262" s="470"/>
      <c r="Q262" s="470"/>
      <c r="R262" s="470"/>
      <c r="S262" s="470"/>
      <c r="T262" s="470"/>
      <c r="U262" s="470"/>
      <c r="V262" s="470"/>
    </row>
    <row r="263" spans="9:22">
      <c r="I263" s="470"/>
      <c r="J263" s="470"/>
      <c r="K263" s="470"/>
      <c r="L263" s="470"/>
      <c r="M263" s="470"/>
      <c r="N263" s="470"/>
      <c r="O263" s="470"/>
      <c r="P263" s="470"/>
      <c r="Q263" s="470"/>
      <c r="R263" s="470"/>
      <c r="S263" s="470"/>
      <c r="T263" s="470"/>
      <c r="U263" s="470"/>
      <c r="V263" s="470"/>
    </row>
    <row r="264" spans="9:22">
      <c r="I264" s="470"/>
      <c r="J264" s="470"/>
      <c r="K264" s="470"/>
      <c r="L264" s="470"/>
      <c r="M264" s="470"/>
      <c r="N264" s="470"/>
      <c r="O264" s="470"/>
      <c r="P264" s="470"/>
      <c r="Q264" s="470"/>
      <c r="R264" s="470"/>
      <c r="S264" s="470"/>
      <c r="T264" s="470"/>
      <c r="U264" s="470"/>
      <c r="V264" s="470"/>
    </row>
    <row r="265" spans="9:22">
      <c r="I265" s="470"/>
      <c r="J265" s="470"/>
      <c r="K265" s="470"/>
      <c r="L265" s="470"/>
      <c r="M265" s="470"/>
      <c r="N265" s="470"/>
      <c r="O265" s="470"/>
      <c r="P265" s="470"/>
      <c r="Q265" s="470"/>
      <c r="R265" s="470"/>
      <c r="S265" s="470"/>
      <c r="T265" s="470"/>
      <c r="U265" s="470"/>
      <c r="V265" s="470"/>
    </row>
    <row r="266" spans="9:22">
      <c r="I266" s="470"/>
      <c r="J266" s="470"/>
      <c r="K266" s="470"/>
      <c r="L266" s="470"/>
      <c r="M266" s="470"/>
      <c r="N266" s="470"/>
      <c r="O266" s="470"/>
      <c r="P266" s="470"/>
      <c r="Q266" s="470"/>
      <c r="R266" s="470"/>
      <c r="S266" s="470"/>
      <c r="T266" s="470"/>
      <c r="U266" s="470"/>
      <c r="V266" s="470"/>
    </row>
    <row r="267" spans="9:22">
      <c r="I267" s="470"/>
      <c r="J267" s="470"/>
      <c r="K267" s="470"/>
      <c r="L267" s="470"/>
      <c r="M267" s="470"/>
      <c r="N267" s="470"/>
      <c r="O267" s="470"/>
      <c r="P267" s="470"/>
      <c r="Q267" s="470"/>
      <c r="R267" s="470"/>
      <c r="S267" s="470"/>
      <c r="T267" s="470"/>
      <c r="U267" s="470"/>
      <c r="V267" s="470"/>
    </row>
    <row r="268" spans="9:22">
      <c r="I268" s="470"/>
      <c r="J268" s="470"/>
      <c r="K268" s="470"/>
      <c r="L268" s="470"/>
      <c r="M268" s="470"/>
      <c r="N268" s="470"/>
      <c r="O268" s="470"/>
      <c r="P268" s="470"/>
      <c r="Q268" s="470"/>
      <c r="R268" s="470"/>
      <c r="S268" s="470"/>
      <c r="T268" s="470"/>
      <c r="U268" s="470"/>
      <c r="V268" s="470"/>
    </row>
    <row r="269" spans="9:22">
      <c r="I269" s="470"/>
      <c r="J269" s="470"/>
      <c r="K269" s="470"/>
      <c r="L269" s="470"/>
      <c r="M269" s="470"/>
      <c r="N269" s="470"/>
      <c r="O269" s="470"/>
      <c r="P269" s="470"/>
      <c r="Q269" s="470"/>
      <c r="R269" s="470"/>
      <c r="S269" s="470"/>
      <c r="T269" s="470"/>
      <c r="U269" s="470"/>
      <c r="V269" s="470"/>
    </row>
    <row r="270" spans="9:22">
      <c r="I270" s="470"/>
      <c r="J270" s="470"/>
      <c r="K270" s="470"/>
      <c r="L270" s="470"/>
      <c r="M270" s="470"/>
      <c r="N270" s="470"/>
      <c r="O270" s="470"/>
      <c r="P270" s="470"/>
      <c r="Q270" s="470"/>
      <c r="R270" s="470"/>
      <c r="S270" s="470"/>
      <c r="T270" s="470"/>
      <c r="U270" s="470"/>
      <c r="V270" s="470"/>
    </row>
    <row r="271" spans="9:22">
      <c r="I271" s="470"/>
      <c r="J271" s="470"/>
      <c r="K271" s="470"/>
      <c r="L271" s="470"/>
      <c r="M271" s="470"/>
      <c r="N271" s="470"/>
      <c r="O271" s="470"/>
      <c r="P271" s="470"/>
      <c r="Q271" s="470"/>
      <c r="R271" s="470"/>
      <c r="S271" s="470"/>
      <c r="T271" s="470"/>
      <c r="U271" s="470"/>
      <c r="V271" s="470"/>
    </row>
    <row r="272" spans="9:22">
      <c r="I272" s="470"/>
      <c r="J272" s="470"/>
      <c r="K272" s="470"/>
      <c r="L272" s="470"/>
      <c r="M272" s="470"/>
      <c r="N272" s="470"/>
      <c r="O272" s="470"/>
      <c r="P272" s="470"/>
      <c r="Q272" s="470"/>
      <c r="R272" s="470"/>
      <c r="S272" s="470"/>
      <c r="T272" s="470"/>
      <c r="U272" s="470"/>
      <c r="V272" s="470"/>
    </row>
    <row r="273" spans="9:22">
      <c r="I273" s="470"/>
      <c r="J273" s="470"/>
      <c r="K273" s="470"/>
      <c r="L273" s="470"/>
      <c r="M273" s="470"/>
      <c r="N273" s="470"/>
      <c r="O273" s="470"/>
      <c r="P273" s="470"/>
      <c r="Q273" s="470"/>
      <c r="R273" s="470"/>
      <c r="S273" s="470"/>
      <c r="T273" s="470"/>
      <c r="U273" s="470"/>
      <c r="V273" s="470"/>
    </row>
    <row r="274" spans="9:22">
      <c r="I274" s="470"/>
      <c r="J274" s="470"/>
      <c r="K274" s="470"/>
      <c r="L274" s="470"/>
      <c r="M274" s="470"/>
      <c r="N274" s="470"/>
      <c r="O274" s="470"/>
      <c r="P274" s="470"/>
      <c r="Q274" s="470"/>
      <c r="R274" s="470"/>
      <c r="S274" s="470"/>
      <c r="T274" s="470"/>
      <c r="U274" s="470"/>
      <c r="V274" s="470"/>
    </row>
    <row r="275" spans="9:22">
      <c r="I275" s="470"/>
      <c r="J275" s="470"/>
      <c r="K275" s="470"/>
      <c r="L275" s="470"/>
      <c r="M275" s="470"/>
      <c r="N275" s="470"/>
      <c r="O275" s="470"/>
      <c r="P275" s="470"/>
      <c r="Q275" s="470"/>
      <c r="R275" s="470"/>
      <c r="S275" s="470"/>
      <c r="T275" s="470"/>
      <c r="U275" s="470"/>
      <c r="V275" s="470"/>
    </row>
    <row r="276" spans="9:22">
      <c r="I276" s="470"/>
      <c r="J276" s="470"/>
      <c r="K276" s="470"/>
      <c r="L276" s="470"/>
      <c r="M276" s="470"/>
      <c r="N276" s="470"/>
      <c r="O276" s="470"/>
      <c r="P276" s="470"/>
      <c r="Q276" s="470"/>
      <c r="R276" s="470"/>
      <c r="S276" s="470"/>
      <c r="T276" s="470"/>
      <c r="U276" s="470"/>
      <c r="V276" s="470"/>
    </row>
    <row r="277" spans="9:22">
      <c r="I277" s="470"/>
      <c r="J277" s="470"/>
      <c r="K277" s="470"/>
      <c r="L277" s="470"/>
      <c r="M277" s="470"/>
      <c r="N277" s="470"/>
      <c r="O277" s="470"/>
      <c r="P277" s="470"/>
      <c r="Q277" s="470"/>
      <c r="R277" s="470"/>
      <c r="S277" s="470"/>
      <c r="T277" s="470"/>
      <c r="U277" s="470"/>
      <c r="V277" s="470"/>
    </row>
    <row r="278" spans="9:22">
      <c r="I278" s="470"/>
      <c r="J278" s="470"/>
      <c r="K278" s="470"/>
      <c r="L278" s="470"/>
      <c r="M278" s="470"/>
      <c r="N278" s="470"/>
      <c r="O278" s="470"/>
      <c r="P278" s="470"/>
      <c r="Q278" s="470"/>
      <c r="R278" s="470"/>
      <c r="S278" s="470"/>
      <c r="T278" s="470"/>
      <c r="U278" s="470"/>
      <c r="V278" s="470"/>
    </row>
    <row r="279" spans="9:22">
      <c r="I279" s="470"/>
      <c r="J279" s="470"/>
      <c r="K279" s="470"/>
      <c r="L279" s="470"/>
      <c r="M279" s="470"/>
      <c r="N279" s="470"/>
      <c r="O279" s="470"/>
      <c r="P279" s="470"/>
      <c r="Q279" s="470"/>
      <c r="R279" s="470"/>
      <c r="S279" s="470"/>
      <c r="T279" s="470"/>
      <c r="U279" s="470"/>
      <c r="V279" s="470"/>
    </row>
    <row r="280" spans="9:22">
      <c r="I280" s="470"/>
      <c r="J280" s="470"/>
      <c r="K280" s="470"/>
      <c r="L280" s="470"/>
      <c r="M280" s="470"/>
      <c r="N280" s="470"/>
      <c r="O280" s="470"/>
      <c r="P280" s="470"/>
      <c r="Q280" s="470"/>
      <c r="R280" s="470"/>
      <c r="S280" s="470"/>
      <c r="T280" s="470"/>
      <c r="U280" s="470"/>
      <c r="V280" s="470"/>
    </row>
    <row r="281" spans="9:22">
      <c r="I281" s="470"/>
      <c r="J281" s="470"/>
      <c r="K281" s="470"/>
      <c r="L281" s="470"/>
      <c r="M281" s="470"/>
      <c r="N281" s="470"/>
      <c r="O281" s="470"/>
      <c r="P281" s="470"/>
      <c r="Q281" s="470"/>
      <c r="R281" s="470"/>
      <c r="S281" s="470"/>
      <c r="T281" s="470"/>
      <c r="U281" s="470"/>
      <c r="V281" s="470"/>
    </row>
    <row r="282" spans="9:22">
      <c r="I282" s="470"/>
      <c r="J282" s="470"/>
      <c r="K282" s="470"/>
      <c r="L282" s="470"/>
      <c r="M282" s="470"/>
      <c r="N282" s="470"/>
      <c r="O282" s="470"/>
      <c r="P282" s="470"/>
      <c r="Q282" s="470"/>
      <c r="R282" s="470"/>
      <c r="S282" s="470"/>
      <c r="T282" s="470"/>
      <c r="U282" s="470"/>
      <c r="V282" s="470"/>
    </row>
    <row r="283" spans="9:22">
      <c r="I283" s="470"/>
      <c r="J283" s="470"/>
      <c r="K283" s="470"/>
      <c r="L283" s="470"/>
      <c r="M283" s="470"/>
      <c r="N283" s="470"/>
      <c r="O283" s="470"/>
      <c r="P283" s="470"/>
      <c r="Q283" s="470"/>
      <c r="R283" s="470"/>
      <c r="S283" s="470"/>
      <c r="T283" s="470"/>
      <c r="U283" s="470"/>
      <c r="V283" s="470"/>
    </row>
    <row r="284" spans="9:22">
      <c r="I284" s="470"/>
      <c r="J284" s="470"/>
      <c r="K284" s="470"/>
      <c r="L284" s="470"/>
      <c r="M284" s="470"/>
      <c r="N284" s="470"/>
      <c r="O284" s="470"/>
      <c r="P284" s="470"/>
      <c r="Q284" s="470"/>
      <c r="R284" s="470"/>
      <c r="S284" s="470"/>
      <c r="T284" s="470"/>
      <c r="U284" s="470"/>
      <c r="V284" s="470"/>
    </row>
    <row r="285" spans="9:22">
      <c r="I285" s="470"/>
      <c r="J285" s="470"/>
      <c r="K285" s="470"/>
      <c r="L285" s="470"/>
      <c r="M285" s="470"/>
      <c r="N285" s="470"/>
      <c r="O285" s="470"/>
      <c r="P285" s="470"/>
      <c r="Q285" s="470"/>
      <c r="R285" s="470"/>
      <c r="S285" s="470"/>
      <c r="T285" s="470"/>
      <c r="U285" s="470"/>
      <c r="V285" s="470"/>
    </row>
    <row r="286" spans="9:22">
      <c r="I286" s="470"/>
      <c r="J286" s="470"/>
      <c r="K286" s="470"/>
      <c r="L286" s="470"/>
      <c r="M286" s="470"/>
      <c r="N286" s="470"/>
      <c r="O286" s="470"/>
      <c r="P286" s="470"/>
      <c r="Q286" s="470"/>
      <c r="R286" s="470"/>
      <c r="S286" s="470"/>
      <c r="T286" s="470"/>
      <c r="U286" s="470"/>
      <c r="V286" s="470"/>
    </row>
    <row r="287" spans="9:22">
      <c r="I287" s="470"/>
      <c r="J287" s="470"/>
      <c r="K287" s="470"/>
      <c r="L287" s="470"/>
      <c r="M287" s="470"/>
      <c r="N287" s="470"/>
      <c r="O287" s="470"/>
      <c r="P287" s="470"/>
      <c r="Q287" s="470"/>
      <c r="R287" s="470"/>
      <c r="S287" s="470"/>
      <c r="T287" s="470"/>
      <c r="U287" s="470"/>
      <c r="V287" s="470"/>
    </row>
    <row r="288" spans="9:22">
      <c r="I288" s="470"/>
      <c r="J288" s="470"/>
      <c r="K288" s="470"/>
      <c r="L288" s="470"/>
      <c r="M288" s="470"/>
      <c r="N288" s="470"/>
      <c r="O288" s="470"/>
      <c r="P288" s="470"/>
      <c r="Q288" s="470"/>
      <c r="R288" s="470"/>
      <c r="S288" s="470"/>
      <c r="T288" s="470"/>
      <c r="U288" s="470"/>
      <c r="V288" s="470"/>
    </row>
    <row r="289" spans="9:22">
      <c r="I289" s="470"/>
      <c r="J289" s="470"/>
      <c r="K289" s="470"/>
      <c r="L289" s="470"/>
      <c r="M289" s="470"/>
      <c r="N289" s="470"/>
      <c r="O289" s="470"/>
      <c r="P289" s="470"/>
      <c r="Q289" s="470"/>
      <c r="R289" s="470"/>
      <c r="S289" s="470"/>
      <c r="T289" s="470"/>
      <c r="U289" s="470"/>
      <c r="V289" s="470"/>
    </row>
    <row r="290" spans="9:22">
      <c r="I290" s="470"/>
      <c r="J290" s="470"/>
      <c r="K290" s="470"/>
      <c r="L290" s="470"/>
      <c r="M290" s="470"/>
      <c r="N290" s="470"/>
      <c r="O290" s="470"/>
      <c r="P290" s="470"/>
      <c r="Q290" s="470"/>
      <c r="R290" s="470"/>
      <c r="S290" s="470"/>
      <c r="T290" s="470"/>
      <c r="U290" s="470"/>
      <c r="V290" s="470"/>
    </row>
    <row r="291" spans="9:22">
      <c r="I291" s="470"/>
      <c r="J291" s="470"/>
      <c r="K291" s="470"/>
      <c r="L291" s="470"/>
      <c r="M291" s="470"/>
      <c r="N291" s="470"/>
      <c r="O291" s="470"/>
      <c r="P291" s="470"/>
      <c r="Q291" s="470"/>
      <c r="R291" s="470"/>
      <c r="S291" s="470"/>
      <c r="T291" s="470"/>
      <c r="U291" s="470"/>
      <c r="V291" s="470"/>
    </row>
    <row r="292" spans="9:22">
      <c r="I292" s="470"/>
      <c r="J292" s="470"/>
      <c r="K292" s="470"/>
      <c r="L292" s="470"/>
      <c r="M292" s="470"/>
      <c r="N292" s="470"/>
      <c r="O292" s="470"/>
      <c r="P292" s="470"/>
      <c r="Q292" s="470"/>
      <c r="R292" s="470"/>
      <c r="S292" s="470"/>
      <c r="T292" s="470"/>
      <c r="U292" s="470"/>
      <c r="V292" s="470"/>
    </row>
    <row r="293" spans="9:22">
      <c r="I293" s="470"/>
      <c r="J293" s="470"/>
      <c r="K293" s="470"/>
      <c r="L293" s="470"/>
      <c r="M293" s="470"/>
      <c r="N293" s="470"/>
      <c r="O293" s="470"/>
      <c r="P293" s="470"/>
      <c r="Q293" s="470"/>
      <c r="R293" s="470"/>
      <c r="S293" s="470"/>
      <c r="T293" s="470"/>
      <c r="U293" s="470"/>
      <c r="V293" s="470"/>
    </row>
    <row r="294" spans="9:22">
      <c r="I294" s="470"/>
      <c r="J294" s="470"/>
      <c r="K294" s="470"/>
      <c r="L294" s="470"/>
      <c r="M294" s="470"/>
      <c r="N294" s="470"/>
      <c r="O294" s="470"/>
      <c r="P294" s="470"/>
      <c r="Q294" s="470"/>
      <c r="R294" s="470"/>
      <c r="S294" s="470"/>
      <c r="T294" s="470"/>
      <c r="U294" s="470"/>
      <c r="V294" s="470"/>
    </row>
    <row r="295" spans="9:22">
      <c r="I295" s="470"/>
      <c r="J295" s="470"/>
      <c r="K295" s="470"/>
      <c r="L295" s="470"/>
      <c r="M295" s="470"/>
      <c r="N295" s="470"/>
      <c r="O295" s="470"/>
      <c r="P295" s="470"/>
      <c r="Q295" s="470"/>
      <c r="R295" s="470"/>
      <c r="S295" s="470"/>
      <c r="T295" s="470"/>
      <c r="U295" s="470"/>
      <c r="V295" s="470"/>
    </row>
    <row r="296" spans="9:22">
      <c r="I296" s="470"/>
      <c r="J296" s="470"/>
      <c r="K296" s="470"/>
      <c r="L296" s="470"/>
      <c r="M296" s="470"/>
      <c r="N296" s="470"/>
      <c r="O296" s="470"/>
      <c r="P296" s="470"/>
      <c r="Q296" s="470"/>
      <c r="R296" s="470"/>
      <c r="S296" s="470"/>
      <c r="T296" s="470"/>
      <c r="U296" s="470"/>
      <c r="V296" s="470"/>
    </row>
    <row r="297" spans="9:22">
      <c r="I297" s="470"/>
      <c r="J297" s="470"/>
      <c r="K297" s="470"/>
      <c r="L297" s="470"/>
      <c r="M297" s="470"/>
      <c r="N297" s="470"/>
      <c r="O297" s="470"/>
      <c r="P297" s="470"/>
      <c r="Q297" s="470"/>
      <c r="R297" s="470"/>
      <c r="S297" s="470"/>
      <c r="T297" s="470"/>
      <c r="U297" s="470"/>
      <c r="V297" s="470"/>
    </row>
    <row r="298" spans="9:22">
      <c r="I298" s="470"/>
      <c r="J298" s="470"/>
      <c r="K298" s="470"/>
      <c r="L298" s="470"/>
      <c r="M298" s="470"/>
      <c r="N298" s="470"/>
      <c r="O298" s="470"/>
      <c r="P298" s="470"/>
      <c r="Q298" s="470"/>
      <c r="R298" s="470"/>
      <c r="S298" s="470"/>
      <c r="T298" s="470"/>
      <c r="U298" s="470"/>
      <c r="V298" s="470"/>
    </row>
    <row r="299" spans="9:22">
      <c r="I299" s="470"/>
      <c r="J299" s="470"/>
      <c r="K299" s="470"/>
      <c r="L299" s="470"/>
      <c r="M299" s="470"/>
      <c r="N299" s="470"/>
      <c r="O299" s="470"/>
      <c r="P299" s="470"/>
      <c r="Q299" s="470"/>
      <c r="R299" s="470"/>
      <c r="S299" s="470"/>
      <c r="T299" s="470"/>
      <c r="U299" s="470"/>
      <c r="V299" s="470"/>
    </row>
    <row r="300" spans="9:22">
      <c r="I300" s="470"/>
      <c r="J300" s="470"/>
      <c r="K300" s="470"/>
      <c r="L300" s="470"/>
      <c r="M300" s="470"/>
      <c r="N300" s="470"/>
      <c r="O300" s="470"/>
      <c r="P300" s="470"/>
      <c r="Q300" s="470"/>
      <c r="R300" s="470"/>
      <c r="S300" s="470"/>
      <c r="T300" s="470"/>
      <c r="U300" s="470"/>
      <c r="V300" s="470"/>
    </row>
    <row r="301" spans="9:22">
      <c r="I301" s="470"/>
      <c r="J301" s="470"/>
      <c r="K301" s="470"/>
      <c r="L301" s="470"/>
      <c r="M301" s="470"/>
      <c r="N301" s="470"/>
      <c r="O301" s="470"/>
      <c r="P301" s="470"/>
      <c r="Q301" s="470"/>
      <c r="R301" s="470"/>
      <c r="S301" s="470"/>
      <c r="T301" s="470"/>
      <c r="U301" s="470"/>
      <c r="V301" s="470"/>
    </row>
    <row r="302" spans="9:22">
      <c r="I302" s="470"/>
      <c r="J302" s="470"/>
      <c r="K302" s="470"/>
      <c r="L302" s="470"/>
      <c r="M302" s="470"/>
      <c r="N302" s="470"/>
      <c r="O302" s="470"/>
      <c r="P302" s="470"/>
      <c r="Q302" s="470"/>
      <c r="R302" s="470"/>
      <c r="S302" s="470"/>
      <c r="T302" s="470"/>
      <c r="U302" s="470"/>
      <c r="V302" s="470"/>
    </row>
    <row r="303" spans="9:22">
      <c r="I303" s="470"/>
      <c r="J303" s="470"/>
      <c r="K303" s="470"/>
      <c r="L303" s="470"/>
      <c r="M303" s="470"/>
      <c r="N303" s="470"/>
      <c r="O303" s="470"/>
      <c r="P303" s="470"/>
      <c r="Q303" s="470"/>
      <c r="R303" s="470"/>
      <c r="S303" s="470"/>
      <c r="T303" s="470"/>
      <c r="U303" s="470"/>
      <c r="V303" s="470"/>
    </row>
    <row r="304" spans="9:22">
      <c r="I304" s="470"/>
      <c r="J304" s="470"/>
      <c r="K304" s="470"/>
      <c r="L304" s="470"/>
      <c r="M304" s="470"/>
      <c r="N304" s="470"/>
      <c r="O304" s="470"/>
      <c r="P304" s="470"/>
      <c r="Q304" s="470"/>
      <c r="R304" s="470"/>
      <c r="S304" s="470"/>
      <c r="T304" s="470"/>
      <c r="U304" s="470"/>
      <c r="V304" s="470"/>
    </row>
    <row r="305" spans="9:22">
      <c r="I305" s="470"/>
      <c r="J305" s="470"/>
      <c r="K305" s="470"/>
      <c r="L305" s="470"/>
      <c r="M305" s="470"/>
      <c r="N305" s="470"/>
      <c r="O305" s="470"/>
      <c r="P305" s="470"/>
      <c r="Q305" s="470"/>
      <c r="R305" s="470"/>
      <c r="S305" s="470"/>
      <c r="T305" s="470"/>
      <c r="U305" s="470"/>
      <c r="V305" s="470"/>
    </row>
    <row r="306" spans="9:22">
      <c r="I306" s="470"/>
      <c r="J306" s="470"/>
      <c r="K306" s="470"/>
      <c r="L306" s="470"/>
      <c r="M306" s="470"/>
      <c r="N306" s="470"/>
      <c r="O306" s="470"/>
      <c r="P306" s="470"/>
      <c r="Q306" s="470"/>
      <c r="R306" s="470"/>
      <c r="S306" s="470"/>
      <c r="T306" s="470"/>
      <c r="U306" s="470"/>
      <c r="V306" s="470"/>
    </row>
    <row r="307" spans="9:22">
      <c r="I307" s="470"/>
      <c r="J307" s="470"/>
      <c r="K307" s="470"/>
      <c r="L307" s="470"/>
      <c r="M307" s="470"/>
      <c r="N307" s="470"/>
      <c r="O307" s="470"/>
      <c r="P307" s="470"/>
      <c r="Q307" s="470"/>
      <c r="R307" s="470"/>
      <c r="S307" s="470"/>
      <c r="T307" s="470"/>
      <c r="U307" s="470"/>
      <c r="V307" s="470"/>
    </row>
  </sheetData>
  <mergeCells count="42">
    <mergeCell ref="G11:G14"/>
    <mergeCell ref="H11:H14"/>
    <mergeCell ref="L11:L14"/>
    <mergeCell ref="M11:N11"/>
    <mergeCell ref="P11:P14"/>
    <mergeCell ref="M12:M14"/>
    <mergeCell ref="N12:N14"/>
    <mergeCell ref="K10:K14"/>
    <mergeCell ref="L10:N10"/>
    <mergeCell ref="O10:O14"/>
    <mergeCell ref="P10:R10"/>
    <mergeCell ref="V12:V14"/>
    <mergeCell ref="S10:S14"/>
    <mergeCell ref="T10:V10"/>
    <mergeCell ref="Q11:R11"/>
    <mergeCell ref="T11:T14"/>
    <mergeCell ref="U11:V11"/>
    <mergeCell ref="Q12:Q14"/>
    <mergeCell ref="R12:R14"/>
    <mergeCell ref="U12:U14"/>
    <mergeCell ref="A7:W7"/>
    <mergeCell ref="A8:A14"/>
    <mergeCell ref="B8:B14"/>
    <mergeCell ref="C8:C14"/>
    <mergeCell ref="D8:D14"/>
    <mergeCell ref="E8:E14"/>
    <mergeCell ref="F8:H9"/>
    <mergeCell ref="I8:J9"/>
    <mergeCell ref="O8:R9"/>
    <mergeCell ref="S8:V9"/>
    <mergeCell ref="W8:W14"/>
    <mergeCell ref="K9:N9"/>
    <mergeCell ref="F10:F14"/>
    <mergeCell ref="G10:H10"/>
    <mergeCell ref="I10:I14"/>
    <mergeCell ref="J10:J14"/>
    <mergeCell ref="A6:W6"/>
    <mergeCell ref="A1:K1"/>
    <mergeCell ref="A2:K2"/>
    <mergeCell ref="A3:W3"/>
    <mergeCell ref="A4:W4"/>
    <mergeCell ref="A5:W5"/>
  </mergeCells>
  <pageMargins left="0" right="0" top="0.5" bottom="0.25" header="0.3" footer="0.3"/>
  <pageSetup paperSize="9" scale="60" firstPageNumber="27" orientation="landscape" useFirstPageNumber="1" verticalDpi="0" r:id="rId1"/>
  <headerFooter>
    <oddHeader>&amp;C&amp;P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C236"/>
  <sheetViews>
    <sheetView showZeros="0" view="pageBreakPreview" topLeftCell="A4" zoomScale="70" zoomScaleNormal="60" zoomScaleSheetLayoutView="70" workbookViewId="0">
      <selection activeCell="O27" sqref="O27"/>
    </sheetView>
  </sheetViews>
  <sheetFormatPr defaultColWidth="9.125" defaultRowHeight="15.75"/>
  <cols>
    <col min="1" max="1" width="6.25" style="473" customWidth="1"/>
    <col min="2" max="2" width="47.75" style="454" customWidth="1"/>
    <col min="3" max="4" width="10.375" style="647" hidden="1" customWidth="1"/>
    <col min="5" max="5" width="9.625" style="454" customWidth="1"/>
    <col min="6" max="6" width="22.625" style="474" customWidth="1"/>
    <col min="7" max="7" width="15.875" style="475" customWidth="1"/>
    <col min="8" max="8" width="17.75" style="475" customWidth="1"/>
    <col min="9" max="9" width="15.125" style="475" customWidth="1"/>
    <col min="10" max="10" width="14.375" style="475" customWidth="1"/>
    <col min="11" max="11" width="14" style="475" hidden="1" customWidth="1"/>
    <col min="12" max="12" width="16" style="475" hidden="1" customWidth="1"/>
    <col min="13" max="13" width="13.25" style="475" hidden="1" customWidth="1"/>
    <col min="14" max="14" width="10.625" style="475" hidden="1" customWidth="1"/>
    <col min="15" max="16" width="16" style="475" customWidth="1"/>
    <col min="17" max="17" width="13.25" style="475" customWidth="1"/>
    <col min="18" max="18" width="11.375" style="475" customWidth="1"/>
    <col min="19" max="19" width="16.25" style="475" hidden="1" customWidth="1"/>
    <col min="20" max="20" width="14.625" style="475" hidden="1" customWidth="1"/>
    <col min="21" max="21" width="15.125" style="475" hidden="1" customWidth="1"/>
    <col min="22" max="22" width="14.25" style="475" hidden="1" customWidth="1"/>
    <col min="23" max="23" width="31.375" style="475" customWidth="1"/>
    <col min="24" max="24" width="9.375" style="475" hidden="1" customWidth="1"/>
    <col min="25" max="25" width="10.375" style="475" hidden="1" customWidth="1"/>
    <col min="26" max="26" width="9.75" style="475" hidden="1" customWidth="1"/>
    <col min="27" max="28" width="9.125" style="470"/>
    <col min="29" max="29" width="15" style="470" customWidth="1"/>
    <col min="30" max="30" width="35.75" style="470" customWidth="1"/>
    <col min="31" max="16384" width="9.125" style="470"/>
  </cols>
  <sheetData>
    <row r="1" spans="1:26" s="452" customFormat="1" hidden="1">
      <c r="A1" s="877" t="s">
        <v>407</v>
      </c>
      <c r="B1" s="877"/>
      <c r="C1" s="877"/>
      <c r="D1" s="877"/>
      <c r="E1" s="877"/>
      <c r="F1" s="877"/>
      <c r="G1" s="877"/>
      <c r="H1" s="877"/>
      <c r="I1" s="877"/>
      <c r="J1" s="877"/>
      <c r="K1" s="877"/>
      <c r="L1" s="615"/>
      <c r="M1" s="615" t="s">
        <v>0</v>
      </c>
      <c r="N1" s="616"/>
      <c r="O1" s="616"/>
      <c r="P1" s="616"/>
      <c r="Q1" s="616"/>
      <c r="R1" s="616"/>
      <c r="S1" s="616"/>
      <c r="T1" s="616"/>
      <c r="U1" s="616"/>
      <c r="V1" s="616"/>
      <c r="W1" s="648"/>
      <c r="X1" s="451"/>
      <c r="Y1" s="451"/>
      <c r="Z1" s="451"/>
    </row>
    <row r="2" spans="1:26" s="452" customFormat="1" hidden="1">
      <c r="A2" s="1045" t="s">
        <v>447</v>
      </c>
      <c r="B2" s="1045"/>
      <c r="C2" s="1045"/>
      <c r="D2" s="1045"/>
      <c r="E2" s="1045"/>
      <c r="F2" s="1045"/>
      <c r="G2" s="1045"/>
      <c r="H2" s="1045"/>
      <c r="I2" s="1045"/>
      <c r="J2" s="1045"/>
      <c r="K2" s="1045"/>
      <c r="L2" s="617"/>
      <c r="M2" s="617" t="s">
        <v>2</v>
      </c>
      <c r="N2" s="618"/>
      <c r="O2" s="618"/>
      <c r="P2" s="618"/>
      <c r="Q2" s="618"/>
      <c r="R2" s="618"/>
      <c r="S2" s="618"/>
      <c r="T2" s="618"/>
      <c r="U2" s="618"/>
      <c r="V2" s="618"/>
      <c r="W2" s="618"/>
      <c r="X2" s="451"/>
      <c r="Y2" s="451"/>
      <c r="Z2" s="451"/>
    </row>
    <row r="3" spans="1:26" s="452" customFormat="1" hidden="1">
      <c r="A3" s="1046" t="s">
        <v>3</v>
      </c>
      <c r="B3" s="1046"/>
      <c r="C3" s="1046"/>
      <c r="D3" s="1046"/>
      <c r="E3" s="1046"/>
      <c r="F3" s="1046"/>
      <c r="G3" s="1046"/>
      <c r="H3" s="1046"/>
      <c r="I3" s="1046"/>
      <c r="J3" s="1046"/>
      <c r="K3" s="1046"/>
      <c r="L3" s="1046"/>
      <c r="M3" s="1046"/>
      <c r="N3" s="1046"/>
      <c r="O3" s="1046"/>
      <c r="P3" s="1046"/>
      <c r="Q3" s="1046"/>
      <c r="R3" s="1046"/>
      <c r="S3" s="1046"/>
      <c r="T3" s="1046"/>
      <c r="U3" s="1046"/>
      <c r="V3" s="1046"/>
      <c r="W3" s="1046"/>
      <c r="X3" s="451"/>
      <c r="Y3" s="451"/>
      <c r="Z3" s="451"/>
    </row>
    <row r="4" spans="1:26" s="452" customFormat="1">
      <c r="A4" s="873" t="s">
        <v>1673</v>
      </c>
      <c r="B4" s="873"/>
      <c r="C4" s="873"/>
      <c r="D4" s="873"/>
      <c r="E4" s="873"/>
      <c r="F4" s="873"/>
      <c r="G4" s="873"/>
      <c r="H4" s="873"/>
      <c r="I4" s="873"/>
      <c r="J4" s="873"/>
      <c r="K4" s="873"/>
      <c r="L4" s="873"/>
      <c r="M4" s="873"/>
      <c r="N4" s="873"/>
      <c r="O4" s="873"/>
      <c r="P4" s="873"/>
      <c r="Q4" s="873"/>
      <c r="R4" s="873"/>
      <c r="S4" s="873"/>
      <c r="T4" s="873"/>
      <c r="U4" s="873"/>
      <c r="V4" s="873"/>
      <c r="W4" s="873"/>
      <c r="X4" s="451"/>
      <c r="Y4" s="451"/>
      <c r="Z4" s="451"/>
    </row>
    <row r="5" spans="1:26" s="454" customFormat="1">
      <c r="A5" s="877" t="s">
        <v>1188</v>
      </c>
      <c r="B5" s="877"/>
      <c r="C5" s="877"/>
      <c r="D5" s="877"/>
      <c r="E5" s="877"/>
      <c r="F5" s="877"/>
      <c r="G5" s="877"/>
      <c r="H5" s="877"/>
      <c r="I5" s="877"/>
      <c r="J5" s="877"/>
      <c r="K5" s="877"/>
      <c r="L5" s="877"/>
      <c r="M5" s="877"/>
      <c r="N5" s="877"/>
      <c r="O5" s="877"/>
      <c r="P5" s="877"/>
      <c r="Q5" s="877"/>
      <c r="R5" s="877"/>
      <c r="S5" s="877"/>
      <c r="T5" s="877"/>
      <c r="U5" s="877"/>
      <c r="V5" s="877"/>
      <c r="W5" s="877"/>
      <c r="X5" s="453"/>
      <c r="Y5" s="453"/>
      <c r="Z5" s="453"/>
    </row>
    <row r="6" spans="1:26" s="454" customFormat="1">
      <c r="A6" s="878" t="str">
        <f>'NSTW TĐ IN 4'!A6:W6</f>
        <v>(Kèm theo Nghị quyết số  217/NQ-HĐND ngày  27 tháng 4 năm 2021 của HĐND tỉnh Điện Biên)</v>
      </c>
      <c r="B6" s="878"/>
      <c r="C6" s="878"/>
      <c r="D6" s="878"/>
      <c r="E6" s="878"/>
      <c r="F6" s="878"/>
      <c r="G6" s="878"/>
      <c r="H6" s="878"/>
      <c r="I6" s="878"/>
      <c r="J6" s="878"/>
      <c r="K6" s="878"/>
      <c r="L6" s="878"/>
      <c r="M6" s="878"/>
      <c r="N6" s="878"/>
      <c r="O6" s="878"/>
      <c r="P6" s="878"/>
      <c r="Q6" s="878"/>
      <c r="R6" s="878"/>
      <c r="S6" s="878"/>
      <c r="T6" s="878"/>
      <c r="U6" s="878"/>
      <c r="V6" s="878"/>
      <c r="W6" s="878"/>
      <c r="X6" s="453"/>
      <c r="Y6" s="453"/>
      <c r="Z6" s="453"/>
    </row>
    <row r="7" spans="1:26" s="454" customFormat="1">
      <c r="A7" s="876" t="s">
        <v>4</v>
      </c>
      <c r="B7" s="876"/>
      <c r="C7" s="876"/>
      <c r="D7" s="876"/>
      <c r="E7" s="876"/>
      <c r="F7" s="876"/>
      <c r="G7" s="876"/>
      <c r="H7" s="876"/>
      <c r="I7" s="876"/>
      <c r="J7" s="876"/>
      <c r="K7" s="876"/>
      <c r="L7" s="876"/>
      <c r="M7" s="876"/>
      <c r="N7" s="876"/>
      <c r="O7" s="876"/>
      <c r="P7" s="876"/>
      <c r="Q7" s="876"/>
      <c r="R7" s="876"/>
      <c r="S7" s="876"/>
      <c r="T7" s="876"/>
      <c r="U7" s="876"/>
      <c r="V7" s="876"/>
      <c r="W7" s="876"/>
      <c r="X7" s="455"/>
      <c r="Y7" s="455"/>
      <c r="Z7" s="455"/>
    </row>
    <row r="8" spans="1:26" s="454" customFormat="1" ht="20.25" customHeight="1">
      <c r="A8" s="872" t="s">
        <v>5</v>
      </c>
      <c r="B8" s="872" t="s">
        <v>86</v>
      </c>
      <c r="C8" s="872" t="s">
        <v>1788</v>
      </c>
      <c r="D8" s="872" t="s">
        <v>1822</v>
      </c>
      <c r="E8" s="872" t="s">
        <v>341</v>
      </c>
      <c r="F8" s="872" t="s">
        <v>118</v>
      </c>
      <c r="G8" s="872"/>
      <c r="H8" s="872"/>
      <c r="I8" s="872" t="s">
        <v>449</v>
      </c>
      <c r="J8" s="872"/>
      <c r="K8" s="506" t="s">
        <v>450</v>
      </c>
      <c r="L8" s="506"/>
      <c r="M8" s="506"/>
      <c r="N8" s="506"/>
      <c r="O8" s="872" t="s">
        <v>452</v>
      </c>
      <c r="P8" s="872"/>
      <c r="Q8" s="872"/>
      <c r="R8" s="872"/>
      <c r="S8" s="872" t="s">
        <v>537</v>
      </c>
      <c r="T8" s="872"/>
      <c r="U8" s="872"/>
      <c r="V8" s="872"/>
      <c r="W8" s="872" t="s">
        <v>9</v>
      </c>
      <c r="X8" s="452"/>
      <c r="Y8" s="452"/>
      <c r="Z8" s="452"/>
    </row>
    <row r="9" spans="1:26" s="665" customFormat="1" ht="27.75" customHeight="1">
      <c r="A9" s="872"/>
      <c r="B9" s="872"/>
      <c r="C9" s="872"/>
      <c r="D9" s="872"/>
      <c r="E9" s="872"/>
      <c r="F9" s="872"/>
      <c r="G9" s="872"/>
      <c r="H9" s="872"/>
      <c r="I9" s="872"/>
      <c r="J9" s="872"/>
      <c r="K9" s="872" t="s">
        <v>451</v>
      </c>
      <c r="L9" s="872"/>
      <c r="M9" s="872"/>
      <c r="N9" s="872"/>
      <c r="O9" s="872"/>
      <c r="P9" s="872"/>
      <c r="Q9" s="872"/>
      <c r="R9" s="872"/>
      <c r="S9" s="872"/>
      <c r="T9" s="872"/>
      <c r="U9" s="872"/>
      <c r="V9" s="872"/>
      <c r="W9" s="872"/>
    </row>
    <row r="10" spans="1:26" s="665" customFormat="1" ht="30" customHeight="1">
      <c r="A10" s="872"/>
      <c r="B10" s="872"/>
      <c r="C10" s="872"/>
      <c r="D10" s="872"/>
      <c r="E10" s="872"/>
      <c r="F10" s="872" t="s">
        <v>91</v>
      </c>
      <c r="G10" s="872" t="s">
        <v>92</v>
      </c>
      <c r="H10" s="872"/>
      <c r="I10" s="872" t="s">
        <v>93</v>
      </c>
      <c r="J10" s="872" t="s">
        <v>539</v>
      </c>
      <c r="K10" s="872" t="s">
        <v>93</v>
      </c>
      <c r="L10" s="872" t="s">
        <v>539</v>
      </c>
      <c r="M10" s="872"/>
      <c r="N10" s="872"/>
      <c r="O10" s="872" t="s">
        <v>93</v>
      </c>
      <c r="P10" s="872" t="s">
        <v>539</v>
      </c>
      <c r="Q10" s="872"/>
      <c r="R10" s="872"/>
      <c r="S10" s="872" t="s">
        <v>93</v>
      </c>
      <c r="T10" s="872" t="s">
        <v>539</v>
      </c>
      <c r="U10" s="872"/>
      <c r="V10" s="872"/>
      <c r="W10" s="872"/>
    </row>
    <row r="11" spans="1:26" s="665" customFormat="1">
      <c r="A11" s="872"/>
      <c r="B11" s="872"/>
      <c r="C11" s="872"/>
      <c r="D11" s="872"/>
      <c r="E11" s="872"/>
      <c r="F11" s="872"/>
      <c r="G11" s="872" t="s">
        <v>93</v>
      </c>
      <c r="H11" s="872" t="s">
        <v>539</v>
      </c>
      <c r="I11" s="872"/>
      <c r="J11" s="872"/>
      <c r="K11" s="872"/>
      <c r="L11" s="872" t="s">
        <v>12</v>
      </c>
      <c r="M11" s="871" t="s">
        <v>94</v>
      </c>
      <c r="N11" s="871"/>
      <c r="O11" s="872"/>
      <c r="P11" s="872" t="s">
        <v>12</v>
      </c>
      <c r="Q11" s="871" t="s">
        <v>94</v>
      </c>
      <c r="R11" s="871"/>
      <c r="S11" s="872"/>
      <c r="T11" s="872" t="s">
        <v>12</v>
      </c>
      <c r="U11" s="871" t="s">
        <v>94</v>
      </c>
      <c r="V11" s="871"/>
      <c r="W11" s="872"/>
    </row>
    <row r="12" spans="1:26" s="665" customFormat="1">
      <c r="A12" s="872"/>
      <c r="B12" s="872"/>
      <c r="C12" s="872"/>
      <c r="D12" s="872"/>
      <c r="E12" s="872"/>
      <c r="F12" s="872"/>
      <c r="G12" s="872"/>
      <c r="H12" s="872"/>
      <c r="I12" s="872"/>
      <c r="J12" s="872"/>
      <c r="K12" s="872"/>
      <c r="L12" s="872"/>
      <c r="M12" s="871" t="s">
        <v>329</v>
      </c>
      <c r="N12" s="871" t="s">
        <v>454</v>
      </c>
      <c r="O12" s="872"/>
      <c r="P12" s="872"/>
      <c r="Q12" s="871" t="s">
        <v>329</v>
      </c>
      <c r="R12" s="871" t="s">
        <v>454</v>
      </c>
      <c r="S12" s="872"/>
      <c r="T12" s="872"/>
      <c r="U12" s="871" t="s">
        <v>329</v>
      </c>
      <c r="V12" s="871" t="s">
        <v>454</v>
      </c>
      <c r="W12" s="872"/>
    </row>
    <row r="13" spans="1:26" s="665" customFormat="1">
      <c r="A13" s="872"/>
      <c r="B13" s="872"/>
      <c r="C13" s="872"/>
      <c r="D13" s="872"/>
      <c r="E13" s="872"/>
      <c r="F13" s="872"/>
      <c r="G13" s="872"/>
      <c r="H13" s="872"/>
      <c r="I13" s="872"/>
      <c r="J13" s="872"/>
      <c r="K13" s="872"/>
      <c r="L13" s="872"/>
      <c r="M13" s="871"/>
      <c r="N13" s="871"/>
      <c r="O13" s="872"/>
      <c r="P13" s="872"/>
      <c r="Q13" s="871"/>
      <c r="R13" s="871"/>
      <c r="S13" s="872"/>
      <c r="T13" s="872"/>
      <c r="U13" s="871"/>
      <c r="V13" s="871"/>
      <c r="W13" s="872"/>
    </row>
    <row r="14" spans="1:26" s="665" customFormat="1" ht="33" customHeight="1">
      <c r="A14" s="872"/>
      <c r="B14" s="872"/>
      <c r="C14" s="872"/>
      <c r="D14" s="872"/>
      <c r="E14" s="872"/>
      <c r="F14" s="872"/>
      <c r="G14" s="872"/>
      <c r="H14" s="872"/>
      <c r="I14" s="872"/>
      <c r="J14" s="872"/>
      <c r="K14" s="872"/>
      <c r="L14" s="872"/>
      <c r="M14" s="871"/>
      <c r="N14" s="871"/>
      <c r="O14" s="872"/>
      <c r="P14" s="872"/>
      <c r="Q14" s="871"/>
      <c r="R14" s="871"/>
      <c r="S14" s="872"/>
      <c r="T14" s="872"/>
      <c r="U14" s="871"/>
      <c r="V14" s="871"/>
      <c r="W14" s="872"/>
    </row>
    <row r="15" spans="1:26" s="667" customFormat="1">
      <c r="A15" s="460">
        <v>1</v>
      </c>
      <c r="B15" s="460">
        <v>2</v>
      </c>
      <c r="C15" s="463">
        <v>3</v>
      </c>
      <c r="D15" s="463"/>
      <c r="E15" s="460"/>
      <c r="F15" s="460">
        <v>4</v>
      </c>
      <c r="G15" s="460">
        <v>5</v>
      </c>
      <c r="H15" s="460">
        <v>6</v>
      </c>
      <c r="I15" s="460">
        <v>7</v>
      </c>
      <c r="J15" s="460">
        <v>8</v>
      </c>
      <c r="K15" s="460">
        <v>9</v>
      </c>
      <c r="L15" s="460">
        <v>10</v>
      </c>
      <c r="M15" s="460">
        <v>11</v>
      </c>
      <c r="N15" s="460">
        <v>12</v>
      </c>
      <c r="O15" s="460">
        <v>9</v>
      </c>
      <c r="P15" s="460">
        <v>10</v>
      </c>
      <c r="Q15" s="460">
        <v>11</v>
      </c>
      <c r="R15" s="460">
        <v>12</v>
      </c>
      <c r="S15" s="460">
        <v>13</v>
      </c>
      <c r="T15" s="460">
        <v>14</v>
      </c>
      <c r="U15" s="460">
        <v>15</v>
      </c>
      <c r="V15" s="460">
        <v>16</v>
      </c>
      <c r="W15" s="460">
        <v>13</v>
      </c>
      <c r="X15" s="460">
        <v>26</v>
      </c>
      <c r="Y15" s="460">
        <v>27</v>
      </c>
      <c r="Z15" s="460">
        <v>28</v>
      </c>
    </row>
    <row r="16" spans="1:26" s="668" customFormat="1" ht="27" customHeight="1">
      <c r="A16" s="571"/>
      <c r="B16" s="645" t="s">
        <v>17</v>
      </c>
      <c r="C16" s="645"/>
      <c r="D16" s="645"/>
      <c r="E16" s="645"/>
      <c r="F16" s="572"/>
      <c r="G16" s="573">
        <v>2397227.7147102361</v>
      </c>
      <c r="H16" s="573">
        <v>2341227.7147102361</v>
      </c>
      <c r="I16" s="573">
        <v>1182401</v>
      </c>
      <c r="J16" s="573">
        <v>1182401</v>
      </c>
      <c r="K16" s="573">
        <v>0</v>
      </c>
      <c r="L16" s="573">
        <v>0</v>
      </c>
      <c r="M16" s="573">
        <v>0</v>
      </c>
      <c r="N16" s="573">
        <v>0</v>
      </c>
      <c r="O16" s="573">
        <v>1151999.7147102361</v>
      </c>
      <c r="P16" s="573">
        <v>1151999.7147102361</v>
      </c>
      <c r="Q16" s="573">
        <v>58289</v>
      </c>
      <c r="R16" s="573">
        <v>0</v>
      </c>
      <c r="S16" s="573">
        <v>0</v>
      </c>
      <c r="T16" s="573">
        <v>0</v>
      </c>
      <c r="U16" s="573">
        <v>0</v>
      </c>
      <c r="V16" s="573">
        <v>0</v>
      </c>
      <c r="W16" s="463"/>
      <c r="X16" s="463"/>
      <c r="Y16" s="463"/>
      <c r="Z16" s="463"/>
    </row>
    <row r="17" spans="1:29" ht="37.5" customHeight="1">
      <c r="A17" s="466" t="s">
        <v>301</v>
      </c>
      <c r="B17" s="467" t="s">
        <v>1485</v>
      </c>
      <c r="C17" s="661"/>
      <c r="D17" s="661"/>
      <c r="E17" s="652"/>
      <c r="F17" s="505"/>
      <c r="G17" s="650">
        <v>1470730</v>
      </c>
      <c r="H17" s="650">
        <v>1414730</v>
      </c>
      <c r="I17" s="650">
        <v>1182401</v>
      </c>
      <c r="J17" s="650">
        <v>1182401</v>
      </c>
      <c r="K17" s="652"/>
      <c r="L17" s="652"/>
      <c r="M17" s="652"/>
      <c r="N17" s="652"/>
      <c r="O17" s="650">
        <v>226000</v>
      </c>
      <c r="P17" s="650">
        <v>226000</v>
      </c>
      <c r="Q17" s="650">
        <v>58289</v>
      </c>
      <c r="R17" s="652"/>
      <c r="S17" s="652"/>
      <c r="T17" s="652"/>
      <c r="U17" s="652"/>
      <c r="V17" s="652"/>
      <c r="W17" s="463"/>
      <c r="X17" s="470"/>
      <c r="Y17" s="470"/>
      <c r="Z17" s="470"/>
      <c r="AC17" s="652"/>
    </row>
    <row r="18" spans="1:29" ht="34.5" customHeight="1">
      <c r="A18" s="678" t="s">
        <v>95</v>
      </c>
      <c r="B18" s="679" t="s">
        <v>1486</v>
      </c>
      <c r="C18" s="661"/>
      <c r="D18" s="661"/>
      <c r="E18" s="652"/>
      <c r="F18" s="505"/>
      <c r="G18" s="680">
        <v>187954</v>
      </c>
      <c r="H18" s="680">
        <v>187954</v>
      </c>
      <c r="I18" s="680">
        <v>178855</v>
      </c>
      <c r="J18" s="680">
        <v>178855</v>
      </c>
      <c r="K18" s="652"/>
      <c r="L18" s="652"/>
      <c r="M18" s="652"/>
      <c r="N18" s="652"/>
      <c r="O18" s="680">
        <v>9099</v>
      </c>
      <c r="P18" s="680">
        <v>9099</v>
      </c>
      <c r="Q18" s="680">
        <v>788</v>
      </c>
      <c r="R18" s="652"/>
      <c r="S18" s="652"/>
      <c r="T18" s="652"/>
      <c r="U18" s="652"/>
      <c r="V18" s="652"/>
      <c r="W18" s="681"/>
      <c r="X18" s="470"/>
      <c r="Y18" s="470"/>
      <c r="Z18" s="470"/>
    </row>
    <row r="19" spans="1:29" ht="34.5" customHeight="1">
      <c r="A19" s="678" t="s">
        <v>304</v>
      </c>
      <c r="B19" s="679" t="s">
        <v>607</v>
      </c>
      <c r="C19" s="661"/>
      <c r="D19" s="661"/>
      <c r="E19" s="652"/>
      <c r="F19" s="505"/>
      <c r="G19" s="680">
        <v>187954</v>
      </c>
      <c r="H19" s="680">
        <v>187954</v>
      </c>
      <c r="I19" s="680">
        <v>178855</v>
      </c>
      <c r="J19" s="680">
        <v>178855</v>
      </c>
      <c r="K19" s="652"/>
      <c r="L19" s="652"/>
      <c r="M19" s="652"/>
      <c r="N19" s="652"/>
      <c r="O19" s="680">
        <v>9099</v>
      </c>
      <c r="P19" s="680">
        <v>9099</v>
      </c>
      <c r="Q19" s="680">
        <v>788</v>
      </c>
      <c r="R19" s="652"/>
      <c r="S19" s="652"/>
      <c r="T19" s="652"/>
      <c r="U19" s="652"/>
      <c r="V19" s="652"/>
      <c r="W19" s="568"/>
      <c r="X19" s="470"/>
      <c r="Y19" s="470"/>
      <c r="Z19" s="470"/>
    </row>
    <row r="20" spans="1:29" ht="72" customHeight="1">
      <c r="A20" s="682">
        <v>1</v>
      </c>
      <c r="B20" s="683" t="s">
        <v>1487</v>
      </c>
      <c r="C20" s="661" t="s">
        <v>1828</v>
      </c>
      <c r="D20" s="661" t="s">
        <v>1789</v>
      </c>
      <c r="E20" s="652"/>
      <c r="F20" s="505" t="s">
        <v>1488</v>
      </c>
      <c r="G20" s="684">
        <v>26000</v>
      </c>
      <c r="H20" s="684">
        <v>26000</v>
      </c>
      <c r="I20" s="684">
        <v>25154</v>
      </c>
      <c r="J20" s="684">
        <v>25154</v>
      </c>
      <c r="K20" s="652"/>
      <c r="L20" s="652"/>
      <c r="M20" s="652"/>
      <c r="N20" s="652"/>
      <c r="O20" s="478">
        <v>846</v>
      </c>
      <c r="P20" s="478">
        <v>846</v>
      </c>
      <c r="Q20" s="685">
        <v>624</v>
      </c>
      <c r="R20" s="652"/>
      <c r="S20" s="652"/>
      <c r="T20" s="652"/>
      <c r="U20" s="652"/>
      <c r="V20" s="652"/>
      <c r="W20" s="686" t="s">
        <v>1489</v>
      </c>
      <c r="X20" s="470"/>
      <c r="Y20" s="470"/>
      <c r="Z20" s="470"/>
    </row>
    <row r="21" spans="1:29" ht="69" customHeight="1">
      <c r="A21" s="682">
        <v>2</v>
      </c>
      <c r="B21" s="683" t="s">
        <v>1490</v>
      </c>
      <c r="C21" s="661" t="s">
        <v>1828</v>
      </c>
      <c r="D21" s="661" t="s">
        <v>1789</v>
      </c>
      <c r="E21" s="652"/>
      <c r="F21" s="505" t="s">
        <v>1491</v>
      </c>
      <c r="G21" s="684">
        <v>161954</v>
      </c>
      <c r="H21" s="684">
        <v>161954</v>
      </c>
      <c r="I21" s="684">
        <v>153701</v>
      </c>
      <c r="J21" s="684">
        <v>153701</v>
      </c>
      <c r="K21" s="652"/>
      <c r="L21" s="652"/>
      <c r="M21" s="652"/>
      <c r="N21" s="652"/>
      <c r="O21" s="478">
        <v>8253</v>
      </c>
      <c r="P21" s="478">
        <v>8253</v>
      </c>
      <c r="Q21" s="685">
        <v>164</v>
      </c>
      <c r="R21" s="652"/>
      <c r="S21" s="652"/>
      <c r="T21" s="652"/>
      <c r="U21" s="652"/>
      <c r="V21" s="652"/>
      <c r="W21" s="686" t="s">
        <v>1492</v>
      </c>
      <c r="X21" s="470"/>
      <c r="Y21" s="470"/>
      <c r="Z21" s="470"/>
    </row>
    <row r="22" spans="1:29" ht="31.5">
      <c r="A22" s="678" t="s">
        <v>113</v>
      </c>
      <c r="B22" s="679" t="s">
        <v>1493</v>
      </c>
      <c r="C22" s="661"/>
      <c r="D22" s="661"/>
      <c r="E22" s="652"/>
      <c r="F22" s="505"/>
      <c r="G22" s="680">
        <v>1282776</v>
      </c>
      <c r="H22" s="680">
        <v>1226776</v>
      </c>
      <c r="I22" s="680">
        <v>1003546</v>
      </c>
      <c r="J22" s="680">
        <v>1003546</v>
      </c>
      <c r="K22" s="652"/>
      <c r="L22" s="652"/>
      <c r="M22" s="652"/>
      <c r="N22" s="652"/>
      <c r="O22" s="680">
        <v>216901</v>
      </c>
      <c r="P22" s="680">
        <v>216901</v>
      </c>
      <c r="Q22" s="680">
        <v>57501</v>
      </c>
      <c r="R22" s="652"/>
      <c r="S22" s="652"/>
      <c r="T22" s="652"/>
      <c r="U22" s="652"/>
      <c r="V22" s="652"/>
      <c r="W22" s="681"/>
      <c r="X22" s="470"/>
      <c r="Y22" s="470"/>
      <c r="Z22" s="470"/>
    </row>
    <row r="23" spans="1:29" ht="30.75" customHeight="1">
      <c r="A23" s="678" t="s">
        <v>915</v>
      </c>
      <c r="B23" s="679" t="s">
        <v>480</v>
      </c>
      <c r="C23" s="661"/>
      <c r="D23" s="661"/>
      <c r="E23" s="652"/>
      <c r="F23" s="505"/>
      <c r="G23" s="680">
        <v>360000</v>
      </c>
      <c r="H23" s="680">
        <v>360000</v>
      </c>
      <c r="I23" s="680">
        <v>348885</v>
      </c>
      <c r="J23" s="680">
        <v>348885</v>
      </c>
      <c r="K23" s="652"/>
      <c r="L23" s="652"/>
      <c r="M23" s="652"/>
      <c r="N23" s="652"/>
      <c r="O23" s="680">
        <v>11115</v>
      </c>
      <c r="P23" s="680">
        <v>11115</v>
      </c>
      <c r="Q23" s="680">
        <v>0</v>
      </c>
      <c r="R23" s="652"/>
      <c r="S23" s="652"/>
      <c r="T23" s="652"/>
      <c r="U23" s="652"/>
      <c r="V23" s="652"/>
      <c r="W23" s="568"/>
      <c r="X23" s="470"/>
      <c r="Y23" s="470"/>
      <c r="Z23" s="470"/>
    </row>
    <row r="24" spans="1:29" ht="30.75" customHeight="1">
      <c r="A24" s="678" t="s">
        <v>459</v>
      </c>
      <c r="B24" s="679" t="s">
        <v>1494</v>
      </c>
      <c r="C24" s="661"/>
      <c r="D24" s="661"/>
      <c r="E24" s="652"/>
      <c r="F24" s="505"/>
      <c r="G24" s="680">
        <v>360000</v>
      </c>
      <c r="H24" s="680">
        <v>360000</v>
      </c>
      <c r="I24" s="680">
        <v>348885</v>
      </c>
      <c r="J24" s="680">
        <v>348885</v>
      </c>
      <c r="K24" s="652"/>
      <c r="L24" s="652"/>
      <c r="M24" s="652"/>
      <c r="N24" s="652"/>
      <c r="O24" s="680">
        <v>11115</v>
      </c>
      <c r="P24" s="680">
        <v>11115</v>
      </c>
      <c r="Q24" s="680">
        <v>0</v>
      </c>
      <c r="R24" s="652"/>
      <c r="S24" s="652"/>
      <c r="T24" s="652"/>
      <c r="U24" s="652"/>
      <c r="V24" s="652"/>
      <c r="W24" s="568"/>
      <c r="X24" s="470"/>
      <c r="Y24" s="470"/>
      <c r="Z24" s="470"/>
    </row>
    <row r="25" spans="1:29" ht="30.75" customHeight="1">
      <c r="A25" s="687">
        <v>1</v>
      </c>
      <c r="B25" s="688" t="s">
        <v>1495</v>
      </c>
      <c r="C25" s="661" t="s">
        <v>1829</v>
      </c>
      <c r="D25" s="661" t="s">
        <v>1789</v>
      </c>
      <c r="E25" s="652"/>
      <c r="F25" s="505"/>
      <c r="G25" s="689">
        <v>360000</v>
      </c>
      <c r="H25" s="689">
        <v>360000</v>
      </c>
      <c r="I25" s="689">
        <v>348885</v>
      </c>
      <c r="J25" s="689">
        <v>348885</v>
      </c>
      <c r="K25" s="652"/>
      <c r="L25" s="652"/>
      <c r="M25" s="652"/>
      <c r="N25" s="652"/>
      <c r="O25" s="478">
        <v>11115</v>
      </c>
      <c r="P25" s="478">
        <v>11115</v>
      </c>
      <c r="Q25" s="690"/>
      <c r="R25" s="652"/>
      <c r="S25" s="652"/>
      <c r="T25" s="652"/>
      <c r="U25" s="652"/>
      <c r="V25" s="652"/>
      <c r="W25" s="568"/>
      <c r="X25" s="470"/>
      <c r="Y25" s="470"/>
      <c r="Z25" s="470"/>
    </row>
    <row r="26" spans="1:29" ht="30.75" customHeight="1">
      <c r="A26" s="678" t="s">
        <v>925</v>
      </c>
      <c r="B26" s="679" t="s">
        <v>607</v>
      </c>
      <c r="C26" s="661"/>
      <c r="D26" s="661"/>
      <c r="E26" s="652"/>
      <c r="F26" s="505"/>
      <c r="G26" s="680">
        <v>904288</v>
      </c>
      <c r="H26" s="680">
        <v>848288</v>
      </c>
      <c r="I26" s="680">
        <v>641532</v>
      </c>
      <c r="J26" s="680">
        <v>641532</v>
      </c>
      <c r="K26" s="652"/>
      <c r="L26" s="652"/>
      <c r="M26" s="652"/>
      <c r="N26" s="652"/>
      <c r="O26" s="680">
        <v>200427</v>
      </c>
      <c r="P26" s="680">
        <v>200427</v>
      </c>
      <c r="Q26" s="680">
        <v>52142</v>
      </c>
      <c r="R26" s="652"/>
      <c r="S26" s="652"/>
      <c r="T26" s="652"/>
      <c r="U26" s="652"/>
      <c r="V26" s="652"/>
      <c r="W26" s="568"/>
      <c r="X26" s="470"/>
      <c r="Y26" s="470"/>
      <c r="Z26" s="470"/>
    </row>
    <row r="27" spans="1:29" ht="30.75" customHeight="1">
      <c r="A27" s="678" t="s">
        <v>19</v>
      </c>
      <c r="B27" s="679" t="s">
        <v>1496</v>
      </c>
      <c r="C27" s="661"/>
      <c r="D27" s="661"/>
      <c r="E27" s="652"/>
      <c r="F27" s="505"/>
      <c r="G27" s="680">
        <v>724288</v>
      </c>
      <c r="H27" s="680">
        <v>668288</v>
      </c>
      <c r="I27" s="680">
        <v>470860</v>
      </c>
      <c r="J27" s="680">
        <v>470860</v>
      </c>
      <c r="K27" s="652"/>
      <c r="L27" s="652"/>
      <c r="M27" s="652"/>
      <c r="N27" s="652"/>
      <c r="O27" s="680">
        <v>191099</v>
      </c>
      <c r="P27" s="680">
        <v>191099</v>
      </c>
      <c r="Q27" s="680">
        <v>48342</v>
      </c>
      <c r="R27" s="652"/>
      <c r="S27" s="652"/>
      <c r="T27" s="652"/>
      <c r="U27" s="652"/>
      <c r="V27" s="652"/>
      <c r="W27" s="568"/>
      <c r="X27" s="470"/>
      <c r="Y27" s="470"/>
      <c r="Z27" s="470"/>
    </row>
    <row r="28" spans="1:29" ht="39" customHeight="1">
      <c r="A28" s="682">
        <v>1</v>
      </c>
      <c r="B28" s="683" t="s">
        <v>1497</v>
      </c>
      <c r="C28" s="661" t="s">
        <v>1828</v>
      </c>
      <c r="D28" s="661" t="s">
        <v>1789</v>
      </c>
      <c r="E28" s="652"/>
      <c r="F28" s="505" t="s">
        <v>1498</v>
      </c>
      <c r="G28" s="684">
        <v>117033</v>
      </c>
      <c r="H28" s="684">
        <v>117033</v>
      </c>
      <c r="I28" s="684">
        <v>98556</v>
      </c>
      <c r="J28" s="684">
        <v>98556</v>
      </c>
      <c r="K28" s="652"/>
      <c r="L28" s="652"/>
      <c r="M28" s="652"/>
      <c r="N28" s="652"/>
      <c r="O28" s="478">
        <v>18477</v>
      </c>
      <c r="P28" s="478">
        <v>18477</v>
      </c>
      <c r="Q28" s="691">
        <v>0</v>
      </c>
      <c r="R28" s="652"/>
      <c r="S28" s="652"/>
      <c r="T28" s="652"/>
      <c r="U28" s="652"/>
      <c r="V28" s="652"/>
      <c r="W28" s="568"/>
      <c r="X28" s="470"/>
      <c r="Y28" s="470"/>
      <c r="Z28" s="470"/>
    </row>
    <row r="29" spans="1:29" ht="144" customHeight="1">
      <c r="A29" s="682">
        <v>2</v>
      </c>
      <c r="B29" s="683" t="s">
        <v>1499</v>
      </c>
      <c r="C29" s="661" t="s">
        <v>1828</v>
      </c>
      <c r="D29" s="661" t="s">
        <v>1789</v>
      </c>
      <c r="E29" s="652"/>
      <c r="F29" s="505" t="s">
        <v>1500</v>
      </c>
      <c r="G29" s="684">
        <v>490000</v>
      </c>
      <c r="H29" s="684">
        <v>434000</v>
      </c>
      <c r="I29" s="684">
        <v>288385</v>
      </c>
      <c r="J29" s="684">
        <v>288385</v>
      </c>
      <c r="K29" s="652"/>
      <c r="L29" s="652"/>
      <c r="M29" s="652"/>
      <c r="N29" s="652"/>
      <c r="O29" s="478">
        <v>139286</v>
      </c>
      <c r="P29" s="478">
        <v>139286</v>
      </c>
      <c r="Q29" s="691">
        <v>46833</v>
      </c>
      <c r="R29" s="652"/>
      <c r="S29" s="652"/>
      <c r="T29" s="652"/>
      <c r="U29" s="652"/>
      <c r="V29" s="652"/>
      <c r="W29" s="692" t="s">
        <v>1501</v>
      </c>
      <c r="X29" s="470"/>
      <c r="Y29" s="470"/>
      <c r="Z29" s="470"/>
    </row>
    <row r="30" spans="1:29" ht="61.5" customHeight="1">
      <c r="A30" s="682">
        <v>3</v>
      </c>
      <c r="B30" s="683" t="s">
        <v>1502</v>
      </c>
      <c r="C30" s="661" t="s">
        <v>1828</v>
      </c>
      <c r="D30" s="661" t="s">
        <v>1789</v>
      </c>
      <c r="E30" s="652"/>
      <c r="F30" s="505" t="s">
        <v>1503</v>
      </c>
      <c r="G30" s="684">
        <v>117255</v>
      </c>
      <c r="H30" s="684">
        <v>117255</v>
      </c>
      <c r="I30" s="684">
        <v>83919</v>
      </c>
      <c r="J30" s="684">
        <v>83919</v>
      </c>
      <c r="K30" s="652"/>
      <c r="L30" s="652"/>
      <c r="M30" s="652"/>
      <c r="N30" s="652"/>
      <c r="O30" s="478">
        <v>33336</v>
      </c>
      <c r="P30" s="478">
        <v>33336</v>
      </c>
      <c r="Q30" s="691">
        <v>1509</v>
      </c>
      <c r="R30" s="652"/>
      <c r="S30" s="652"/>
      <c r="T30" s="652"/>
      <c r="U30" s="652"/>
      <c r="V30" s="652"/>
      <c r="W30" s="686" t="s">
        <v>1504</v>
      </c>
      <c r="X30" s="470"/>
      <c r="Y30" s="470"/>
      <c r="Z30" s="470"/>
    </row>
    <row r="31" spans="1:29" ht="64.5" customHeight="1">
      <c r="A31" s="678" t="s">
        <v>24</v>
      </c>
      <c r="B31" s="679" t="s">
        <v>1505</v>
      </c>
      <c r="C31" s="661" t="s">
        <v>1828</v>
      </c>
      <c r="D31" s="661" t="s">
        <v>1830</v>
      </c>
      <c r="E31" s="652"/>
      <c r="F31" s="505"/>
      <c r="G31" s="693">
        <v>180000</v>
      </c>
      <c r="H31" s="693">
        <v>180000</v>
      </c>
      <c r="I31" s="693">
        <v>170672</v>
      </c>
      <c r="J31" s="693">
        <v>170672</v>
      </c>
      <c r="K31" s="652"/>
      <c r="L31" s="652"/>
      <c r="M31" s="652"/>
      <c r="N31" s="652"/>
      <c r="O31" s="479">
        <v>9328</v>
      </c>
      <c r="P31" s="479">
        <v>9328</v>
      </c>
      <c r="Q31" s="680">
        <v>3800</v>
      </c>
      <c r="R31" s="652"/>
      <c r="S31" s="652"/>
      <c r="T31" s="652"/>
      <c r="U31" s="652"/>
      <c r="V31" s="652"/>
      <c r="W31" s="692" t="s">
        <v>1506</v>
      </c>
      <c r="X31" s="470"/>
      <c r="Y31" s="470"/>
      <c r="Z31" s="470"/>
    </row>
    <row r="32" spans="1:29" ht="30.75" customHeight="1">
      <c r="A32" s="694" t="s">
        <v>927</v>
      </c>
      <c r="B32" s="679" t="s">
        <v>471</v>
      </c>
      <c r="C32" s="661"/>
      <c r="D32" s="661"/>
      <c r="E32" s="652"/>
      <c r="F32" s="505"/>
      <c r="G32" s="680">
        <v>18488</v>
      </c>
      <c r="H32" s="680">
        <v>18488</v>
      </c>
      <c r="I32" s="680">
        <v>13129</v>
      </c>
      <c r="J32" s="680">
        <v>13129</v>
      </c>
      <c r="K32" s="652"/>
      <c r="L32" s="652"/>
      <c r="M32" s="652"/>
      <c r="N32" s="652"/>
      <c r="O32" s="680">
        <v>5359</v>
      </c>
      <c r="P32" s="680">
        <v>5359</v>
      </c>
      <c r="Q32" s="680">
        <v>5359</v>
      </c>
      <c r="R32" s="652"/>
      <c r="S32" s="652"/>
      <c r="T32" s="652"/>
      <c r="U32" s="652"/>
      <c r="V32" s="652"/>
      <c r="W32" s="568"/>
      <c r="X32" s="470"/>
      <c r="Y32" s="470"/>
      <c r="Z32" s="470"/>
    </row>
    <row r="33" spans="1:26" ht="51" customHeight="1">
      <c r="A33" s="687">
        <v>1</v>
      </c>
      <c r="B33" s="683" t="s">
        <v>1507</v>
      </c>
      <c r="C33" s="661" t="s">
        <v>1823</v>
      </c>
      <c r="D33" s="661" t="s">
        <v>1831</v>
      </c>
      <c r="E33" s="652"/>
      <c r="F33" s="505"/>
      <c r="G33" s="684">
        <v>18488</v>
      </c>
      <c r="H33" s="684">
        <v>18488</v>
      </c>
      <c r="I33" s="684">
        <v>13129</v>
      </c>
      <c r="J33" s="684">
        <v>13129</v>
      </c>
      <c r="K33" s="652"/>
      <c r="L33" s="652"/>
      <c r="M33" s="652"/>
      <c r="N33" s="652"/>
      <c r="O33" s="478">
        <v>5359</v>
      </c>
      <c r="P33" s="478">
        <v>5359</v>
      </c>
      <c r="Q33" s="691">
        <v>5359</v>
      </c>
      <c r="R33" s="652"/>
      <c r="S33" s="652"/>
      <c r="T33" s="652"/>
      <c r="U33" s="652"/>
      <c r="V33" s="652"/>
      <c r="W33" s="686" t="s">
        <v>1508</v>
      </c>
      <c r="X33" s="470"/>
      <c r="Y33" s="470"/>
      <c r="Z33" s="470"/>
    </row>
    <row r="34" spans="1:26" ht="53.25" customHeight="1">
      <c r="A34" s="694" t="s">
        <v>310</v>
      </c>
      <c r="B34" s="679" t="s">
        <v>1509</v>
      </c>
      <c r="C34" s="661"/>
      <c r="D34" s="661"/>
      <c r="E34" s="652"/>
      <c r="F34" s="645"/>
      <c r="G34" s="693">
        <v>926497.71471023606</v>
      </c>
      <c r="H34" s="693">
        <v>926497.71471023606</v>
      </c>
      <c r="I34" s="652"/>
      <c r="J34" s="652"/>
      <c r="K34" s="652"/>
      <c r="L34" s="652"/>
      <c r="M34" s="652"/>
      <c r="N34" s="652"/>
      <c r="O34" s="693">
        <v>925999.71471023606</v>
      </c>
      <c r="P34" s="693">
        <v>925999.71471023606</v>
      </c>
      <c r="Q34" s="680"/>
      <c r="R34" s="652"/>
      <c r="S34" s="652"/>
      <c r="T34" s="652"/>
      <c r="U34" s="652"/>
      <c r="V34" s="652"/>
      <c r="W34" s="695"/>
      <c r="X34" s="470"/>
      <c r="Y34" s="470"/>
      <c r="Z34" s="470"/>
    </row>
    <row r="35" spans="1:26" ht="37.5" customHeight="1">
      <c r="A35" s="696" t="s">
        <v>835</v>
      </c>
      <c r="B35" s="697" t="s">
        <v>1510</v>
      </c>
      <c r="C35" s="661"/>
      <c r="D35" s="661"/>
      <c r="E35" s="652"/>
      <c r="F35" s="479"/>
      <c r="G35" s="479">
        <v>181545.60000000001</v>
      </c>
      <c r="H35" s="479">
        <v>181545.60000000001</v>
      </c>
      <c r="I35" s="652"/>
      <c r="J35" s="652"/>
      <c r="K35" s="652"/>
      <c r="L35" s="652"/>
      <c r="M35" s="652"/>
      <c r="N35" s="652"/>
      <c r="O35" s="479">
        <v>181545.60000000001</v>
      </c>
      <c r="P35" s="479">
        <v>181545.60000000001</v>
      </c>
      <c r="Q35" s="691"/>
      <c r="R35" s="652"/>
      <c r="S35" s="652"/>
      <c r="T35" s="652"/>
      <c r="U35" s="652"/>
      <c r="V35" s="652"/>
      <c r="W35" s="686"/>
      <c r="X35" s="470"/>
      <c r="Y35" s="470"/>
      <c r="Z35" s="470"/>
    </row>
    <row r="36" spans="1:26" ht="37.5" customHeight="1">
      <c r="A36" s="696" t="s">
        <v>95</v>
      </c>
      <c r="B36" s="698" t="s">
        <v>1511</v>
      </c>
      <c r="C36" s="661"/>
      <c r="D36" s="661"/>
      <c r="E36" s="652"/>
      <c r="F36" s="699"/>
      <c r="G36" s="699">
        <v>70270</v>
      </c>
      <c r="H36" s="699">
        <v>70270</v>
      </c>
      <c r="I36" s="652"/>
      <c r="J36" s="652"/>
      <c r="K36" s="652"/>
      <c r="L36" s="652"/>
      <c r="M36" s="652"/>
      <c r="N36" s="652"/>
      <c r="O36" s="699">
        <v>70270</v>
      </c>
      <c r="P36" s="699">
        <v>70270</v>
      </c>
      <c r="Q36" s="691"/>
      <c r="R36" s="652"/>
      <c r="S36" s="652"/>
      <c r="T36" s="652"/>
      <c r="U36" s="652"/>
      <c r="V36" s="652"/>
      <c r="W36" s="686"/>
      <c r="X36" s="470"/>
      <c r="Y36" s="470"/>
      <c r="Z36" s="470"/>
    </row>
    <row r="37" spans="1:26" ht="31.5">
      <c r="A37" s="700" t="s">
        <v>304</v>
      </c>
      <c r="B37" s="701" t="s">
        <v>1512</v>
      </c>
      <c r="C37" s="661"/>
      <c r="D37" s="661"/>
      <c r="E37" s="652"/>
      <c r="F37" s="702"/>
      <c r="G37" s="702">
        <v>29991</v>
      </c>
      <c r="H37" s="702">
        <v>29991</v>
      </c>
      <c r="I37" s="652"/>
      <c r="J37" s="652"/>
      <c r="K37" s="652"/>
      <c r="L37" s="652"/>
      <c r="M37" s="652"/>
      <c r="N37" s="652"/>
      <c r="O37" s="702">
        <v>29991</v>
      </c>
      <c r="P37" s="702">
        <v>29991</v>
      </c>
      <c r="Q37" s="691"/>
      <c r="R37" s="652"/>
      <c r="S37" s="652"/>
      <c r="T37" s="652"/>
      <c r="U37" s="652"/>
      <c r="V37" s="652"/>
      <c r="W37" s="686"/>
      <c r="X37" s="470"/>
      <c r="Y37" s="470"/>
      <c r="Z37" s="470"/>
    </row>
    <row r="38" spans="1:26" ht="59.25" customHeight="1">
      <c r="A38" s="703">
        <v>1</v>
      </c>
      <c r="B38" s="683" t="s">
        <v>1513</v>
      </c>
      <c r="C38" s="661" t="s">
        <v>1829</v>
      </c>
      <c r="D38" s="661" t="s">
        <v>1830</v>
      </c>
      <c r="E38" s="652"/>
      <c r="F38" s="704"/>
      <c r="G38" s="704">
        <v>15000</v>
      </c>
      <c r="H38" s="704">
        <v>15000</v>
      </c>
      <c r="I38" s="652"/>
      <c r="J38" s="652"/>
      <c r="K38" s="652"/>
      <c r="L38" s="652"/>
      <c r="M38" s="652"/>
      <c r="N38" s="652"/>
      <c r="O38" s="704">
        <v>15000</v>
      </c>
      <c r="P38" s="704">
        <v>15000</v>
      </c>
      <c r="Q38" s="691"/>
      <c r="R38" s="652"/>
      <c r="S38" s="652"/>
      <c r="T38" s="652"/>
      <c r="U38" s="652"/>
      <c r="V38" s="652"/>
      <c r="W38" s="686"/>
      <c r="X38" s="470"/>
      <c r="Y38" s="470"/>
      <c r="Z38" s="470"/>
    </row>
    <row r="39" spans="1:26" ht="90.75" customHeight="1">
      <c r="A39" s="703">
        <v>2</v>
      </c>
      <c r="B39" s="688" t="s">
        <v>1514</v>
      </c>
      <c r="C39" s="661" t="s">
        <v>1827</v>
      </c>
      <c r="D39" s="661" t="s">
        <v>1830</v>
      </c>
      <c r="E39" s="652"/>
      <c r="F39" s="704"/>
      <c r="G39" s="705">
        <v>7353</v>
      </c>
      <c r="H39" s="705">
        <v>7353</v>
      </c>
      <c r="I39" s="652"/>
      <c r="J39" s="652"/>
      <c r="K39" s="652"/>
      <c r="L39" s="652"/>
      <c r="M39" s="652"/>
      <c r="N39" s="652"/>
      <c r="O39" s="705">
        <v>7353</v>
      </c>
      <c r="P39" s="705">
        <v>7353</v>
      </c>
      <c r="Q39" s="691"/>
      <c r="R39" s="652"/>
      <c r="S39" s="652"/>
      <c r="T39" s="652"/>
      <c r="U39" s="652"/>
      <c r="V39" s="652"/>
      <c r="W39" s="686"/>
      <c r="X39" s="470"/>
      <c r="Y39" s="470"/>
      <c r="Z39" s="470"/>
    </row>
    <row r="40" spans="1:26" ht="102.75" customHeight="1">
      <c r="A40" s="703">
        <v>3</v>
      </c>
      <c r="B40" s="688" t="s">
        <v>1515</v>
      </c>
      <c r="C40" s="661" t="s">
        <v>1823</v>
      </c>
      <c r="D40" s="661" t="s">
        <v>1830</v>
      </c>
      <c r="E40" s="652"/>
      <c r="F40" s="704"/>
      <c r="G40" s="705">
        <v>809</v>
      </c>
      <c r="H40" s="705">
        <v>809</v>
      </c>
      <c r="I40" s="652"/>
      <c r="J40" s="652"/>
      <c r="K40" s="652"/>
      <c r="L40" s="652"/>
      <c r="M40" s="652"/>
      <c r="N40" s="652"/>
      <c r="O40" s="705">
        <v>809</v>
      </c>
      <c r="P40" s="705">
        <v>809</v>
      </c>
      <c r="Q40" s="691"/>
      <c r="R40" s="652"/>
      <c r="S40" s="652"/>
      <c r="T40" s="652"/>
      <c r="U40" s="652"/>
      <c r="V40" s="652"/>
      <c r="W40" s="686"/>
      <c r="X40" s="470"/>
      <c r="Y40" s="470"/>
      <c r="Z40" s="470"/>
    </row>
    <row r="41" spans="1:26" ht="142.5" customHeight="1">
      <c r="A41" s="703">
        <v>4</v>
      </c>
      <c r="B41" s="688" t="s">
        <v>1516</v>
      </c>
      <c r="C41" s="661" t="s">
        <v>1832</v>
      </c>
      <c r="D41" s="661" t="s">
        <v>1830</v>
      </c>
      <c r="E41" s="652"/>
      <c r="F41" s="704"/>
      <c r="G41" s="705">
        <v>6829</v>
      </c>
      <c r="H41" s="705">
        <v>6829</v>
      </c>
      <c r="I41" s="652"/>
      <c r="J41" s="652"/>
      <c r="K41" s="652"/>
      <c r="L41" s="652"/>
      <c r="M41" s="652"/>
      <c r="N41" s="652"/>
      <c r="O41" s="705">
        <v>6829</v>
      </c>
      <c r="P41" s="705">
        <v>6829</v>
      </c>
      <c r="Q41" s="691"/>
      <c r="R41" s="652"/>
      <c r="S41" s="652"/>
      <c r="T41" s="652"/>
      <c r="U41" s="652"/>
      <c r="V41" s="652"/>
      <c r="W41" s="686"/>
      <c r="X41" s="470"/>
      <c r="Y41" s="470"/>
      <c r="Z41" s="470"/>
    </row>
    <row r="42" spans="1:26" ht="31.5">
      <c r="A42" s="700" t="s">
        <v>308</v>
      </c>
      <c r="B42" s="701" t="s">
        <v>1517</v>
      </c>
      <c r="C42" s="661"/>
      <c r="D42" s="661"/>
      <c r="E42" s="652"/>
      <c r="F42" s="702"/>
      <c r="G42" s="702">
        <v>22689</v>
      </c>
      <c r="H42" s="702">
        <v>22689</v>
      </c>
      <c r="I42" s="652"/>
      <c r="J42" s="652"/>
      <c r="K42" s="652"/>
      <c r="L42" s="652"/>
      <c r="M42" s="652"/>
      <c r="N42" s="652"/>
      <c r="O42" s="702">
        <v>22689</v>
      </c>
      <c r="P42" s="702">
        <v>22689</v>
      </c>
      <c r="Q42" s="691"/>
      <c r="R42" s="652"/>
      <c r="S42" s="652"/>
      <c r="T42" s="652"/>
      <c r="U42" s="652"/>
      <c r="V42" s="652"/>
      <c r="W42" s="686"/>
      <c r="X42" s="470"/>
      <c r="Y42" s="470"/>
      <c r="Z42" s="470"/>
    </row>
    <row r="43" spans="1:26" ht="145.5" customHeight="1">
      <c r="A43" s="706" t="s">
        <v>46</v>
      </c>
      <c r="B43" s="683" t="s">
        <v>1518</v>
      </c>
      <c r="C43" s="661" t="s">
        <v>1832</v>
      </c>
      <c r="D43" s="661" t="s">
        <v>1830</v>
      </c>
      <c r="E43" s="652"/>
      <c r="F43" s="490" t="s">
        <v>1519</v>
      </c>
      <c r="G43" s="490">
        <v>3622</v>
      </c>
      <c r="H43" s="490">
        <v>3622</v>
      </c>
      <c r="I43" s="652"/>
      <c r="J43" s="652"/>
      <c r="K43" s="652"/>
      <c r="L43" s="652"/>
      <c r="M43" s="652"/>
      <c r="N43" s="652"/>
      <c r="O43" s="490">
        <v>3622</v>
      </c>
      <c r="P43" s="490">
        <v>3622</v>
      </c>
      <c r="Q43" s="691"/>
      <c r="R43" s="652"/>
      <c r="S43" s="652"/>
      <c r="T43" s="652"/>
      <c r="U43" s="652"/>
      <c r="V43" s="652"/>
      <c r="W43" s="686"/>
      <c r="X43" s="470"/>
      <c r="Y43" s="470"/>
      <c r="Z43" s="470"/>
    </row>
    <row r="44" spans="1:26" ht="136.5" customHeight="1">
      <c r="A44" s="706" t="s">
        <v>48</v>
      </c>
      <c r="B44" s="683" t="s">
        <v>1520</v>
      </c>
      <c r="C44" s="661" t="s">
        <v>1829</v>
      </c>
      <c r="D44" s="661" t="s">
        <v>1830</v>
      </c>
      <c r="E44" s="652"/>
      <c r="F44" s="704"/>
      <c r="G44" s="704">
        <v>705</v>
      </c>
      <c r="H44" s="704">
        <v>705</v>
      </c>
      <c r="I44" s="652"/>
      <c r="J44" s="652"/>
      <c r="K44" s="652"/>
      <c r="L44" s="652"/>
      <c r="M44" s="652"/>
      <c r="N44" s="652"/>
      <c r="O44" s="704">
        <v>705</v>
      </c>
      <c r="P44" s="704">
        <v>705</v>
      </c>
      <c r="Q44" s="691"/>
      <c r="R44" s="652"/>
      <c r="S44" s="652"/>
      <c r="T44" s="652"/>
      <c r="U44" s="652"/>
      <c r="V44" s="652"/>
      <c r="W44" s="686"/>
      <c r="X44" s="470"/>
      <c r="Y44" s="470"/>
      <c r="Z44" s="470"/>
    </row>
    <row r="45" spans="1:26" ht="63">
      <c r="A45" s="706" t="s">
        <v>50</v>
      </c>
      <c r="B45" s="683" t="s">
        <v>1521</v>
      </c>
      <c r="C45" s="661" t="s">
        <v>1827</v>
      </c>
      <c r="D45" s="661" t="s">
        <v>1830</v>
      </c>
      <c r="E45" s="652"/>
      <c r="F45" s="704"/>
      <c r="G45" s="704">
        <v>15520</v>
      </c>
      <c r="H45" s="704">
        <v>15520</v>
      </c>
      <c r="I45" s="652"/>
      <c r="J45" s="652"/>
      <c r="K45" s="652"/>
      <c r="L45" s="652"/>
      <c r="M45" s="652"/>
      <c r="N45" s="652"/>
      <c r="O45" s="704">
        <v>15520</v>
      </c>
      <c r="P45" s="704">
        <v>15520</v>
      </c>
      <c r="Q45" s="691"/>
      <c r="R45" s="652"/>
      <c r="S45" s="652"/>
      <c r="T45" s="652"/>
      <c r="U45" s="652"/>
      <c r="V45" s="652"/>
      <c r="W45" s="686"/>
      <c r="X45" s="470"/>
      <c r="Y45" s="470"/>
      <c r="Z45" s="470"/>
    </row>
    <row r="46" spans="1:26" ht="95.25" customHeight="1">
      <c r="A46" s="706" t="s">
        <v>52</v>
      </c>
      <c r="B46" s="683" t="s">
        <v>1522</v>
      </c>
      <c r="C46" s="661" t="s">
        <v>1823</v>
      </c>
      <c r="D46" s="661" t="s">
        <v>1830</v>
      </c>
      <c r="E46" s="652"/>
      <c r="F46" s="704"/>
      <c r="G46" s="704">
        <v>2575</v>
      </c>
      <c r="H46" s="704">
        <v>2575</v>
      </c>
      <c r="I46" s="652"/>
      <c r="J46" s="652"/>
      <c r="K46" s="652"/>
      <c r="L46" s="652"/>
      <c r="M46" s="652"/>
      <c r="N46" s="652"/>
      <c r="O46" s="704">
        <v>2575</v>
      </c>
      <c r="P46" s="704">
        <v>2575</v>
      </c>
      <c r="Q46" s="691"/>
      <c r="R46" s="652"/>
      <c r="S46" s="652"/>
      <c r="T46" s="652"/>
      <c r="U46" s="652"/>
      <c r="V46" s="652"/>
      <c r="W46" s="686"/>
      <c r="X46" s="470"/>
      <c r="Y46" s="470"/>
      <c r="Z46" s="470"/>
    </row>
    <row r="47" spans="1:26" ht="90" customHeight="1">
      <c r="A47" s="706" t="s">
        <v>54</v>
      </c>
      <c r="B47" s="683" t="s">
        <v>1523</v>
      </c>
      <c r="C47" s="661" t="s">
        <v>1828</v>
      </c>
      <c r="D47" s="661" t="s">
        <v>1830</v>
      </c>
      <c r="E47" s="652"/>
      <c r="F47" s="704"/>
      <c r="G47" s="704">
        <v>267</v>
      </c>
      <c r="H47" s="704">
        <v>267</v>
      </c>
      <c r="I47" s="652"/>
      <c r="J47" s="652"/>
      <c r="K47" s="652"/>
      <c r="L47" s="652"/>
      <c r="M47" s="652"/>
      <c r="N47" s="652"/>
      <c r="O47" s="704">
        <v>267</v>
      </c>
      <c r="P47" s="704">
        <v>267</v>
      </c>
      <c r="Q47" s="691"/>
      <c r="R47" s="652"/>
      <c r="S47" s="652"/>
      <c r="T47" s="652"/>
      <c r="U47" s="652"/>
      <c r="V47" s="652"/>
      <c r="W47" s="686"/>
      <c r="X47" s="470"/>
      <c r="Y47" s="470"/>
      <c r="Z47" s="470"/>
    </row>
    <row r="48" spans="1:26" ht="31.5">
      <c r="A48" s="700" t="s">
        <v>914</v>
      </c>
      <c r="B48" s="701" t="s">
        <v>1524</v>
      </c>
      <c r="C48" s="661"/>
      <c r="D48" s="661"/>
      <c r="E48" s="652"/>
      <c r="F48" s="702"/>
      <c r="G48" s="702">
        <v>17590</v>
      </c>
      <c r="H48" s="702">
        <v>17590</v>
      </c>
      <c r="I48" s="652"/>
      <c r="J48" s="652"/>
      <c r="K48" s="652"/>
      <c r="L48" s="652"/>
      <c r="M48" s="652"/>
      <c r="N48" s="652"/>
      <c r="O48" s="702">
        <v>17590</v>
      </c>
      <c r="P48" s="702">
        <v>17590</v>
      </c>
      <c r="Q48" s="691"/>
      <c r="R48" s="652"/>
      <c r="S48" s="652"/>
      <c r="T48" s="652"/>
      <c r="U48" s="652"/>
      <c r="V48" s="652"/>
      <c r="W48" s="686"/>
      <c r="X48" s="470"/>
      <c r="Y48" s="470"/>
      <c r="Z48" s="470"/>
    </row>
    <row r="49" spans="1:26" ht="126.75" customHeight="1">
      <c r="A49" s="707">
        <v>1</v>
      </c>
      <c r="B49" s="683" t="s">
        <v>1525</v>
      </c>
      <c r="C49" s="661" t="s">
        <v>1832</v>
      </c>
      <c r="D49" s="661" t="s">
        <v>1830</v>
      </c>
      <c r="E49" s="652"/>
      <c r="F49" s="704" t="s">
        <v>1526</v>
      </c>
      <c r="G49" s="708">
        <v>3619</v>
      </c>
      <c r="H49" s="708">
        <v>3619</v>
      </c>
      <c r="I49" s="652"/>
      <c r="J49" s="652"/>
      <c r="K49" s="652"/>
      <c r="L49" s="652"/>
      <c r="M49" s="652"/>
      <c r="N49" s="652"/>
      <c r="O49" s="708">
        <v>3619</v>
      </c>
      <c r="P49" s="708">
        <v>3619</v>
      </c>
      <c r="Q49" s="691"/>
      <c r="R49" s="652"/>
      <c r="S49" s="652"/>
      <c r="T49" s="652"/>
      <c r="U49" s="652"/>
      <c r="V49" s="652"/>
      <c r="W49" s="686"/>
      <c r="X49" s="470"/>
      <c r="Y49" s="470"/>
      <c r="Z49" s="470"/>
    </row>
    <row r="50" spans="1:26" ht="115.5" customHeight="1">
      <c r="A50" s="707">
        <v>2</v>
      </c>
      <c r="B50" s="683" t="s">
        <v>1527</v>
      </c>
      <c r="C50" s="661" t="s">
        <v>1829</v>
      </c>
      <c r="D50" s="661" t="s">
        <v>1830</v>
      </c>
      <c r="E50" s="652"/>
      <c r="F50" s="708"/>
      <c r="G50" s="708">
        <v>8391</v>
      </c>
      <c r="H50" s="708">
        <v>8391</v>
      </c>
      <c r="I50" s="652"/>
      <c r="J50" s="652"/>
      <c r="K50" s="652"/>
      <c r="L50" s="652"/>
      <c r="M50" s="652"/>
      <c r="N50" s="652"/>
      <c r="O50" s="708">
        <v>8391</v>
      </c>
      <c r="P50" s="708">
        <v>8391</v>
      </c>
      <c r="Q50" s="691"/>
      <c r="R50" s="652"/>
      <c r="S50" s="652"/>
      <c r="T50" s="652"/>
      <c r="U50" s="652"/>
      <c r="V50" s="652"/>
      <c r="W50" s="686"/>
      <c r="X50" s="470"/>
      <c r="Y50" s="470"/>
      <c r="Z50" s="470"/>
    </row>
    <row r="51" spans="1:26" ht="93" customHeight="1">
      <c r="A51" s="707">
        <v>3</v>
      </c>
      <c r="B51" s="683" t="s">
        <v>1528</v>
      </c>
      <c r="C51" s="661" t="s">
        <v>1827</v>
      </c>
      <c r="D51" s="661" t="s">
        <v>1830</v>
      </c>
      <c r="E51" s="652"/>
      <c r="F51" s="708"/>
      <c r="G51" s="708">
        <v>4400</v>
      </c>
      <c r="H51" s="708">
        <v>4400</v>
      </c>
      <c r="I51" s="652"/>
      <c r="J51" s="652"/>
      <c r="K51" s="652"/>
      <c r="L51" s="652"/>
      <c r="M51" s="652"/>
      <c r="N51" s="652"/>
      <c r="O51" s="708">
        <v>4400</v>
      </c>
      <c r="P51" s="708">
        <v>4400</v>
      </c>
      <c r="Q51" s="691"/>
      <c r="R51" s="652"/>
      <c r="S51" s="652"/>
      <c r="T51" s="652"/>
      <c r="U51" s="652"/>
      <c r="V51" s="652"/>
      <c r="W51" s="686"/>
      <c r="X51" s="470"/>
      <c r="Y51" s="470"/>
      <c r="Z51" s="470"/>
    </row>
    <row r="52" spans="1:26" ht="63">
      <c r="A52" s="707">
        <v>4</v>
      </c>
      <c r="B52" s="683" t="s">
        <v>1529</v>
      </c>
      <c r="C52" s="661" t="s">
        <v>1823</v>
      </c>
      <c r="D52" s="661" t="s">
        <v>1830</v>
      </c>
      <c r="E52" s="652"/>
      <c r="F52" s="708"/>
      <c r="G52" s="708">
        <v>1180</v>
      </c>
      <c r="H52" s="708">
        <v>1180</v>
      </c>
      <c r="I52" s="652"/>
      <c r="J52" s="652"/>
      <c r="K52" s="652"/>
      <c r="L52" s="652"/>
      <c r="M52" s="652"/>
      <c r="N52" s="652"/>
      <c r="O52" s="708">
        <v>1180</v>
      </c>
      <c r="P52" s="708">
        <v>1180</v>
      </c>
      <c r="Q52" s="691"/>
      <c r="R52" s="652"/>
      <c r="S52" s="652"/>
      <c r="T52" s="652"/>
      <c r="U52" s="652"/>
      <c r="V52" s="652"/>
      <c r="W52" s="686"/>
      <c r="X52" s="470"/>
      <c r="Y52" s="470"/>
      <c r="Z52" s="470"/>
    </row>
    <row r="53" spans="1:26" ht="57.75" customHeight="1">
      <c r="A53" s="696" t="s">
        <v>113</v>
      </c>
      <c r="B53" s="698" t="s">
        <v>1530</v>
      </c>
      <c r="C53" s="661"/>
      <c r="D53" s="661"/>
      <c r="E53" s="652"/>
      <c r="F53" s="699"/>
      <c r="G53" s="709">
        <v>3566.2000000000003</v>
      </c>
      <c r="H53" s="709">
        <v>3566.2000000000003</v>
      </c>
      <c r="I53" s="652"/>
      <c r="J53" s="652"/>
      <c r="K53" s="652"/>
      <c r="L53" s="652"/>
      <c r="M53" s="652"/>
      <c r="N53" s="652"/>
      <c r="O53" s="709">
        <v>3566.2000000000003</v>
      </c>
      <c r="P53" s="709">
        <v>3566.2000000000003</v>
      </c>
      <c r="Q53" s="691"/>
      <c r="R53" s="652"/>
      <c r="S53" s="652"/>
      <c r="T53" s="652"/>
      <c r="U53" s="652"/>
      <c r="V53" s="652"/>
      <c r="W53" s="686"/>
      <c r="X53" s="470"/>
      <c r="Y53" s="470"/>
      <c r="Z53" s="470"/>
    </row>
    <row r="54" spans="1:26" ht="131.25" customHeight="1">
      <c r="A54" s="703">
        <v>1</v>
      </c>
      <c r="B54" s="683" t="s">
        <v>1531</v>
      </c>
      <c r="C54" s="661" t="s">
        <v>1829</v>
      </c>
      <c r="D54" s="661" t="s">
        <v>1830</v>
      </c>
      <c r="E54" s="652"/>
      <c r="F54" s="708"/>
      <c r="G54" s="710">
        <v>63.6</v>
      </c>
      <c r="H54" s="710">
        <v>63.6</v>
      </c>
      <c r="I54" s="652"/>
      <c r="J54" s="652"/>
      <c r="K54" s="652"/>
      <c r="L54" s="652"/>
      <c r="M54" s="652"/>
      <c r="N54" s="652"/>
      <c r="O54" s="710">
        <v>63.6</v>
      </c>
      <c r="P54" s="710">
        <v>63.6</v>
      </c>
      <c r="Q54" s="691"/>
      <c r="R54" s="652"/>
      <c r="S54" s="652"/>
      <c r="T54" s="652"/>
      <c r="U54" s="652"/>
      <c r="V54" s="652"/>
      <c r="W54" s="686"/>
      <c r="X54" s="470"/>
      <c r="Y54" s="470"/>
      <c r="Z54" s="470"/>
    </row>
    <row r="55" spans="1:26" ht="80.25" customHeight="1">
      <c r="A55" s="703">
        <v>2</v>
      </c>
      <c r="B55" s="683" t="s">
        <v>1532</v>
      </c>
      <c r="C55" s="661" t="s">
        <v>1827</v>
      </c>
      <c r="D55" s="661" t="s">
        <v>1830</v>
      </c>
      <c r="E55" s="652"/>
      <c r="F55" s="708"/>
      <c r="G55" s="711">
        <v>1880</v>
      </c>
      <c r="H55" s="711">
        <v>1880</v>
      </c>
      <c r="I55" s="652"/>
      <c r="J55" s="652"/>
      <c r="K55" s="652"/>
      <c r="L55" s="652"/>
      <c r="M55" s="652"/>
      <c r="N55" s="652"/>
      <c r="O55" s="711">
        <v>1880</v>
      </c>
      <c r="P55" s="711">
        <v>1880</v>
      </c>
      <c r="Q55" s="691"/>
      <c r="R55" s="652"/>
      <c r="S55" s="652"/>
      <c r="T55" s="652"/>
      <c r="U55" s="652"/>
      <c r="V55" s="652"/>
      <c r="W55" s="686"/>
      <c r="X55" s="470"/>
      <c r="Y55" s="470"/>
      <c r="Z55" s="470"/>
    </row>
    <row r="56" spans="1:26" ht="47.25">
      <c r="A56" s="703">
        <v>3</v>
      </c>
      <c r="B56" s="683" t="s">
        <v>1533</v>
      </c>
      <c r="C56" s="661" t="s">
        <v>1823</v>
      </c>
      <c r="D56" s="661" t="s">
        <v>1830</v>
      </c>
      <c r="E56" s="652"/>
      <c r="F56" s="708"/>
      <c r="G56" s="710">
        <v>241.8</v>
      </c>
      <c r="H56" s="710">
        <v>241.8</v>
      </c>
      <c r="I56" s="652"/>
      <c r="J56" s="652"/>
      <c r="K56" s="652"/>
      <c r="L56" s="652"/>
      <c r="M56" s="652"/>
      <c r="N56" s="652"/>
      <c r="O56" s="710">
        <v>241.8</v>
      </c>
      <c r="P56" s="710">
        <v>241.8</v>
      </c>
      <c r="Q56" s="691"/>
      <c r="R56" s="652"/>
      <c r="S56" s="652"/>
      <c r="T56" s="652"/>
      <c r="U56" s="652"/>
      <c r="V56" s="652"/>
      <c r="W56" s="686"/>
      <c r="X56" s="470"/>
      <c r="Y56" s="470"/>
      <c r="Z56" s="470"/>
    </row>
    <row r="57" spans="1:26" ht="114.75" customHeight="1">
      <c r="A57" s="703">
        <v>4</v>
      </c>
      <c r="B57" s="683" t="s">
        <v>1534</v>
      </c>
      <c r="C57" s="661" t="s">
        <v>1832</v>
      </c>
      <c r="D57" s="661" t="s">
        <v>1830</v>
      </c>
      <c r="E57" s="652"/>
      <c r="F57" s="708"/>
      <c r="G57" s="711">
        <v>1334</v>
      </c>
      <c r="H57" s="711">
        <v>1334</v>
      </c>
      <c r="I57" s="652"/>
      <c r="J57" s="652"/>
      <c r="K57" s="652"/>
      <c r="L57" s="652"/>
      <c r="M57" s="652"/>
      <c r="N57" s="652"/>
      <c r="O57" s="711">
        <v>1334</v>
      </c>
      <c r="P57" s="711">
        <v>1334</v>
      </c>
      <c r="Q57" s="691"/>
      <c r="R57" s="652"/>
      <c r="S57" s="652"/>
      <c r="T57" s="652"/>
      <c r="U57" s="652"/>
      <c r="V57" s="652"/>
      <c r="W57" s="686"/>
      <c r="X57" s="470"/>
      <c r="Y57" s="470"/>
      <c r="Z57" s="470"/>
    </row>
    <row r="58" spans="1:26" ht="96" customHeight="1">
      <c r="A58" s="703">
        <v>5</v>
      </c>
      <c r="B58" s="683" t="s">
        <v>1535</v>
      </c>
      <c r="C58" s="661" t="s">
        <v>1828</v>
      </c>
      <c r="D58" s="661" t="s">
        <v>1830</v>
      </c>
      <c r="E58" s="652"/>
      <c r="F58" s="708"/>
      <c r="G58" s="710">
        <v>46.8</v>
      </c>
      <c r="H58" s="710">
        <v>46.8</v>
      </c>
      <c r="I58" s="652"/>
      <c r="J58" s="652"/>
      <c r="K58" s="652"/>
      <c r="L58" s="652"/>
      <c r="M58" s="652"/>
      <c r="N58" s="652"/>
      <c r="O58" s="710">
        <v>46.8</v>
      </c>
      <c r="P58" s="710">
        <v>46.8</v>
      </c>
      <c r="Q58" s="691"/>
      <c r="R58" s="652"/>
      <c r="S58" s="652"/>
      <c r="T58" s="652"/>
      <c r="U58" s="652"/>
      <c r="V58" s="652"/>
      <c r="W58" s="686"/>
      <c r="X58" s="470"/>
      <c r="Y58" s="470"/>
      <c r="Z58" s="470"/>
    </row>
    <row r="59" spans="1:26" ht="35.25" customHeight="1">
      <c r="A59" s="696" t="s">
        <v>133</v>
      </c>
      <c r="B59" s="698" t="s">
        <v>1536</v>
      </c>
      <c r="C59" s="661"/>
      <c r="D59" s="661"/>
      <c r="E59" s="652"/>
      <c r="F59" s="699"/>
      <c r="G59" s="699">
        <v>21102</v>
      </c>
      <c r="H59" s="699">
        <v>21102</v>
      </c>
      <c r="I59" s="652"/>
      <c r="J59" s="652"/>
      <c r="K59" s="652"/>
      <c r="L59" s="652"/>
      <c r="M59" s="652"/>
      <c r="N59" s="652"/>
      <c r="O59" s="699">
        <v>21102</v>
      </c>
      <c r="P59" s="699">
        <v>21102</v>
      </c>
      <c r="Q59" s="691"/>
      <c r="R59" s="652"/>
      <c r="S59" s="652"/>
      <c r="T59" s="652"/>
      <c r="U59" s="652"/>
      <c r="V59" s="652"/>
      <c r="W59" s="686"/>
      <c r="X59" s="470"/>
      <c r="Y59" s="470"/>
      <c r="Z59" s="470"/>
    </row>
    <row r="60" spans="1:26" ht="135" customHeight="1">
      <c r="A60" s="703">
        <v>1</v>
      </c>
      <c r="B60" s="683" t="s">
        <v>1537</v>
      </c>
      <c r="C60" s="661" t="s">
        <v>1829</v>
      </c>
      <c r="D60" s="661" t="s">
        <v>1830</v>
      </c>
      <c r="E60" s="652"/>
      <c r="F60" s="708"/>
      <c r="G60" s="708">
        <v>3205</v>
      </c>
      <c r="H60" s="708">
        <v>3205</v>
      </c>
      <c r="I60" s="652"/>
      <c r="J60" s="652"/>
      <c r="K60" s="652"/>
      <c r="L60" s="652"/>
      <c r="M60" s="652"/>
      <c r="N60" s="652"/>
      <c r="O60" s="708">
        <v>3205</v>
      </c>
      <c r="P60" s="708">
        <v>3205</v>
      </c>
      <c r="Q60" s="691"/>
      <c r="R60" s="652"/>
      <c r="S60" s="652"/>
      <c r="T60" s="652"/>
      <c r="U60" s="652"/>
      <c r="V60" s="652"/>
      <c r="W60" s="686"/>
      <c r="X60" s="470"/>
      <c r="Y60" s="470"/>
      <c r="Z60" s="470"/>
    </row>
    <row r="61" spans="1:26" ht="95.25" customHeight="1">
      <c r="A61" s="703">
        <v>2</v>
      </c>
      <c r="B61" s="683" t="s">
        <v>1538</v>
      </c>
      <c r="C61" s="661" t="s">
        <v>1827</v>
      </c>
      <c r="D61" s="661" t="s">
        <v>1830</v>
      </c>
      <c r="E61" s="652"/>
      <c r="F61" s="708"/>
      <c r="G61" s="708">
        <v>3655</v>
      </c>
      <c r="H61" s="708">
        <v>3655</v>
      </c>
      <c r="I61" s="652"/>
      <c r="J61" s="652"/>
      <c r="K61" s="652"/>
      <c r="L61" s="652"/>
      <c r="M61" s="652"/>
      <c r="N61" s="652"/>
      <c r="O61" s="708">
        <v>3655</v>
      </c>
      <c r="P61" s="708">
        <v>3655</v>
      </c>
      <c r="Q61" s="691"/>
      <c r="R61" s="652"/>
      <c r="S61" s="652"/>
      <c r="T61" s="652"/>
      <c r="U61" s="652"/>
      <c r="V61" s="652"/>
      <c r="W61" s="686"/>
      <c r="X61" s="470"/>
      <c r="Y61" s="470"/>
      <c r="Z61" s="470"/>
    </row>
    <row r="62" spans="1:26" ht="93.75" customHeight="1">
      <c r="A62" s="703">
        <v>3</v>
      </c>
      <c r="B62" s="683" t="s">
        <v>1539</v>
      </c>
      <c r="C62" s="661" t="s">
        <v>1823</v>
      </c>
      <c r="D62" s="661" t="s">
        <v>1830</v>
      </c>
      <c r="E62" s="652"/>
      <c r="F62" s="708"/>
      <c r="G62" s="708">
        <v>1163</v>
      </c>
      <c r="H62" s="708">
        <v>1163</v>
      </c>
      <c r="I62" s="652"/>
      <c r="J62" s="652"/>
      <c r="K62" s="652"/>
      <c r="L62" s="652"/>
      <c r="M62" s="652"/>
      <c r="N62" s="652"/>
      <c r="O62" s="708">
        <v>1163</v>
      </c>
      <c r="P62" s="708">
        <v>1163</v>
      </c>
      <c r="Q62" s="691"/>
      <c r="R62" s="652"/>
      <c r="S62" s="652"/>
      <c r="T62" s="652"/>
      <c r="U62" s="652"/>
      <c r="V62" s="652"/>
      <c r="W62" s="686"/>
      <c r="X62" s="470"/>
      <c r="Y62" s="470"/>
      <c r="Z62" s="470"/>
    </row>
    <row r="63" spans="1:26" ht="94.5">
      <c r="A63" s="703">
        <v>4</v>
      </c>
      <c r="B63" s="683" t="s">
        <v>1540</v>
      </c>
      <c r="C63" s="661" t="s">
        <v>1832</v>
      </c>
      <c r="D63" s="661" t="s">
        <v>1830</v>
      </c>
      <c r="E63" s="652"/>
      <c r="F63" s="708"/>
      <c r="G63" s="708">
        <v>4631</v>
      </c>
      <c r="H63" s="708">
        <v>4631</v>
      </c>
      <c r="I63" s="652"/>
      <c r="J63" s="652"/>
      <c r="K63" s="652"/>
      <c r="L63" s="652"/>
      <c r="M63" s="652"/>
      <c r="N63" s="652"/>
      <c r="O63" s="708">
        <v>4631</v>
      </c>
      <c r="P63" s="708">
        <v>4631</v>
      </c>
      <c r="Q63" s="691"/>
      <c r="R63" s="652"/>
      <c r="S63" s="652"/>
      <c r="T63" s="652"/>
      <c r="U63" s="652"/>
      <c r="V63" s="652"/>
      <c r="W63" s="686"/>
      <c r="X63" s="470"/>
      <c r="Y63" s="470"/>
      <c r="Z63" s="470"/>
    </row>
    <row r="64" spans="1:26" ht="100.5" customHeight="1">
      <c r="A64" s="703">
        <v>5</v>
      </c>
      <c r="B64" s="683" t="s">
        <v>1541</v>
      </c>
      <c r="C64" s="661" t="s">
        <v>1828</v>
      </c>
      <c r="D64" s="661" t="s">
        <v>1830</v>
      </c>
      <c r="E64" s="652"/>
      <c r="F64" s="708"/>
      <c r="G64" s="708">
        <v>8448</v>
      </c>
      <c r="H64" s="708">
        <v>8448</v>
      </c>
      <c r="I64" s="652"/>
      <c r="J64" s="652"/>
      <c r="K64" s="652"/>
      <c r="L64" s="652"/>
      <c r="M64" s="652"/>
      <c r="N64" s="652"/>
      <c r="O64" s="708">
        <v>8448</v>
      </c>
      <c r="P64" s="708">
        <v>8448</v>
      </c>
      <c r="Q64" s="691"/>
      <c r="R64" s="652"/>
      <c r="S64" s="652"/>
      <c r="T64" s="652"/>
      <c r="U64" s="652"/>
      <c r="V64" s="652"/>
      <c r="W64" s="686"/>
      <c r="X64" s="470"/>
      <c r="Y64" s="470"/>
      <c r="Z64" s="470"/>
    </row>
    <row r="65" spans="1:26" ht="42" customHeight="1">
      <c r="A65" s="712" t="s">
        <v>283</v>
      </c>
      <c r="B65" s="679" t="s">
        <v>1542</v>
      </c>
      <c r="C65" s="661"/>
      <c r="D65" s="661"/>
      <c r="E65" s="652"/>
      <c r="F65" s="708"/>
      <c r="G65" s="713">
        <v>50000</v>
      </c>
      <c r="H65" s="713">
        <v>50000</v>
      </c>
      <c r="I65" s="652"/>
      <c r="J65" s="652"/>
      <c r="K65" s="652"/>
      <c r="L65" s="652"/>
      <c r="M65" s="652"/>
      <c r="N65" s="652"/>
      <c r="O65" s="713">
        <v>50000</v>
      </c>
      <c r="P65" s="713">
        <v>50000</v>
      </c>
      <c r="Q65" s="691"/>
      <c r="R65" s="652"/>
      <c r="S65" s="652"/>
      <c r="T65" s="652"/>
      <c r="U65" s="652"/>
      <c r="V65" s="652"/>
      <c r="W65" s="686" t="s">
        <v>1543</v>
      </c>
      <c r="X65" s="470"/>
      <c r="Y65" s="470"/>
      <c r="Z65" s="470"/>
    </row>
    <row r="66" spans="1:26" ht="41.25" customHeight="1">
      <c r="A66" s="712" t="s">
        <v>284</v>
      </c>
      <c r="B66" s="679" t="s">
        <v>1544</v>
      </c>
      <c r="C66" s="661"/>
      <c r="D66" s="661"/>
      <c r="E66" s="652"/>
      <c r="F66" s="708"/>
      <c r="G66" s="713">
        <v>18207.400000000001</v>
      </c>
      <c r="H66" s="713">
        <v>18207.400000000001</v>
      </c>
      <c r="I66" s="652"/>
      <c r="J66" s="652"/>
      <c r="K66" s="652"/>
      <c r="L66" s="652"/>
      <c r="M66" s="652"/>
      <c r="N66" s="652"/>
      <c r="O66" s="713">
        <v>18207.400000000001</v>
      </c>
      <c r="P66" s="713">
        <v>18207.400000000001</v>
      </c>
      <c r="Q66" s="691"/>
      <c r="R66" s="652"/>
      <c r="S66" s="652"/>
      <c r="T66" s="652"/>
      <c r="U66" s="652"/>
      <c r="V66" s="652"/>
      <c r="W66" s="686"/>
      <c r="X66" s="470"/>
      <c r="Y66" s="470"/>
      <c r="Z66" s="470"/>
    </row>
    <row r="67" spans="1:26" ht="75.75" customHeight="1">
      <c r="A67" s="703">
        <v>1</v>
      </c>
      <c r="B67" s="683" t="s">
        <v>1545</v>
      </c>
      <c r="C67" s="661" t="s">
        <v>1827</v>
      </c>
      <c r="D67" s="661" t="s">
        <v>1830</v>
      </c>
      <c r="E67" s="652"/>
      <c r="F67" s="708"/>
      <c r="G67" s="708">
        <v>222</v>
      </c>
      <c r="H67" s="708">
        <v>222</v>
      </c>
      <c r="I67" s="652"/>
      <c r="J67" s="652"/>
      <c r="K67" s="652"/>
      <c r="L67" s="652"/>
      <c r="M67" s="652"/>
      <c r="N67" s="652"/>
      <c r="O67" s="708">
        <v>222</v>
      </c>
      <c r="P67" s="708">
        <v>222</v>
      </c>
      <c r="Q67" s="691"/>
      <c r="R67" s="652"/>
      <c r="S67" s="652"/>
      <c r="T67" s="652"/>
      <c r="U67" s="652"/>
      <c r="V67" s="652"/>
      <c r="W67" s="686"/>
      <c r="X67" s="470"/>
      <c r="Y67" s="470"/>
      <c r="Z67" s="470"/>
    </row>
    <row r="68" spans="1:26" ht="72.75" customHeight="1">
      <c r="A68" s="703">
        <v>2</v>
      </c>
      <c r="B68" s="683" t="s">
        <v>1546</v>
      </c>
      <c r="C68" s="661" t="s">
        <v>1823</v>
      </c>
      <c r="D68" s="661" t="s">
        <v>1830</v>
      </c>
      <c r="E68" s="652"/>
      <c r="F68" s="708"/>
      <c r="G68" s="708">
        <v>1305</v>
      </c>
      <c r="H68" s="708">
        <v>1305</v>
      </c>
      <c r="I68" s="652"/>
      <c r="J68" s="652"/>
      <c r="K68" s="652"/>
      <c r="L68" s="652"/>
      <c r="M68" s="652"/>
      <c r="N68" s="652"/>
      <c r="O68" s="708">
        <v>1305</v>
      </c>
      <c r="P68" s="708">
        <v>1305</v>
      </c>
      <c r="Q68" s="691"/>
      <c r="R68" s="652"/>
      <c r="S68" s="652"/>
      <c r="T68" s="652"/>
      <c r="U68" s="652"/>
      <c r="V68" s="652"/>
      <c r="W68" s="686"/>
      <c r="X68" s="470"/>
      <c r="Y68" s="470"/>
      <c r="Z68" s="470"/>
    </row>
    <row r="69" spans="1:26" ht="109.5" customHeight="1">
      <c r="A69" s="703">
        <v>3</v>
      </c>
      <c r="B69" s="683" t="s">
        <v>1547</v>
      </c>
      <c r="C69" s="661" t="s">
        <v>1832</v>
      </c>
      <c r="D69" s="661" t="s">
        <v>1830</v>
      </c>
      <c r="E69" s="652"/>
      <c r="F69" s="708"/>
      <c r="G69" s="708">
        <v>4197</v>
      </c>
      <c r="H69" s="708">
        <v>4197</v>
      </c>
      <c r="I69" s="652"/>
      <c r="J69" s="652"/>
      <c r="K69" s="652"/>
      <c r="L69" s="652"/>
      <c r="M69" s="652"/>
      <c r="N69" s="652"/>
      <c r="O69" s="708">
        <v>4197</v>
      </c>
      <c r="P69" s="708">
        <v>4197</v>
      </c>
      <c r="Q69" s="691"/>
      <c r="R69" s="652"/>
      <c r="S69" s="652"/>
      <c r="T69" s="652"/>
      <c r="U69" s="652"/>
      <c r="V69" s="652"/>
      <c r="W69" s="686"/>
      <c r="X69" s="470"/>
      <c r="Y69" s="470"/>
      <c r="Z69" s="470"/>
    </row>
    <row r="70" spans="1:26" ht="78" customHeight="1">
      <c r="A70" s="703">
        <v>4</v>
      </c>
      <c r="B70" s="683" t="s">
        <v>1548</v>
      </c>
      <c r="C70" s="661" t="s">
        <v>1828</v>
      </c>
      <c r="D70" s="661" t="s">
        <v>1830</v>
      </c>
      <c r="E70" s="652"/>
      <c r="F70" s="708"/>
      <c r="G70" s="708">
        <v>14.4</v>
      </c>
      <c r="H70" s="708">
        <v>14.4</v>
      </c>
      <c r="I70" s="652"/>
      <c r="J70" s="652"/>
      <c r="K70" s="652"/>
      <c r="L70" s="652"/>
      <c r="M70" s="652"/>
      <c r="N70" s="652"/>
      <c r="O70" s="708">
        <v>14.4</v>
      </c>
      <c r="P70" s="708">
        <v>14.4</v>
      </c>
      <c r="Q70" s="691"/>
      <c r="R70" s="652"/>
      <c r="S70" s="652"/>
      <c r="T70" s="652"/>
      <c r="U70" s="652"/>
      <c r="V70" s="652"/>
      <c r="W70" s="686"/>
      <c r="X70" s="470"/>
      <c r="Y70" s="470"/>
      <c r="Z70" s="470"/>
    </row>
    <row r="71" spans="1:26" ht="103.5" customHeight="1">
      <c r="A71" s="683">
        <v>5</v>
      </c>
      <c r="B71" s="683" t="s">
        <v>1549</v>
      </c>
      <c r="C71" s="661" t="s">
        <v>1829</v>
      </c>
      <c r="D71" s="661" t="s">
        <v>1830</v>
      </c>
      <c r="E71" s="652"/>
      <c r="F71" s="708"/>
      <c r="G71" s="708">
        <v>12469</v>
      </c>
      <c r="H71" s="708">
        <v>12469</v>
      </c>
      <c r="I71" s="652"/>
      <c r="J71" s="652"/>
      <c r="K71" s="652"/>
      <c r="L71" s="652"/>
      <c r="M71" s="652"/>
      <c r="N71" s="652"/>
      <c r="O71" s="708">
        <v>12469</v>
      </c>
      <c r="P71" s="708">
        <v>12469</v>
      </c>
      <c r="Q71" s="691"/>
      <c r="R71" s="652"/>
      <c r="S71" s="652"/>
      <c r="T71" s="652"/>
      <c r="U71" s="652"/>
      <c r="V71" s="652"/>
      <c r="W71" s="686"/>
      <c r="X71" s="470"/>
      <c r="Y71" s="470"/>
      <c r="Z71" s="470"/>
    </row>
    <row r="72" spans="1:26" ht="28.5" customHeight="1">
      <c r="A72" s="712" t="s">
        <v>1550</v>
      </c>
      <c r="B72" s="679" t="s">
        <v>1551</v>
      </c>
      <c r="C72" s="661"/>
      <c r="D72" s="661" t="s">
        <v>1824</v>
      </c>
      <c r="E72" s="652"/>
      <c r="F72" s="713"/>
      <c r="G72" s="713">
        <v>18400</v>
      </c>
      <c r="H72" s="713">
        <v>18400</v>
      </c>
      <c r="I72" s="652"/>
      <c r="J72" s="652"/>
      <c r="K72" s="652"/>
      <c r="L72" s="652"/>
      <c r="M72" s="652"/>
      <c r="N72" s="652"/>
      <c r="O72" s="713">
        <v>18400</v>
      </c>
      <c r="P72" s="713">
        <v>18400</v>
      </c>
      <c r="Q72" s="680"/>
      <c r="R72" s="652"/>
      <c r="S72" s="652"/>
      <c r="T72" s="652"/>
      <c r="U72" s="652"/>
      <c r="V72" s="652"/>
      <c r="W72" s="695" t="s">
        <v>1833</v>
      </c>
      <c r="X72" s="470"/>
      <c r="Y72" s="470"/>
      <c r="Z72" s="470"/>
    </row>
    <row r="73" spans="1:26">
      <c r="A73" s="696" t="s">
        <v>835</v>
      </c>
      <c r="B73" s="697" t="s">
        <v>1552</v>
      </c>
      <c r="C73" s="661"/>
      <c r="D73" s="661"/>
      <c r="E73" s="652"/>
      <c r="F73" s="479"/>
      <c r="G73" s="479">
        <v>659952.11471023608</v>
      </c>
      <c r="H73" s="479">
        <v>659952.11471023608</v>
      </c>
      <c r="I73" s="652"/>
      <c r="J73" s="652"/>
      <c r="K73" s="652"/>
      <c r="L73" s="652"/>
      <c r="M73" s="652"/>
      <c r="N73" s="652"/>
      <c r="O73" s="479">
        <v>659454.11471023608</v>
      </c>
      <c r="P73" s="479">
        <v>659454.11471023608</v>
      </c>
      <c r="Q73" s="479">
        <v>0</v>
      </c>
      <c r="R73" s="652"/>
      <c r="S73" s="652"/>
      <c r="T73" s="652"/>
      <c r="U73" s="652"/>
      <c r="V73" s="652"/>
      <c r="W73" s="686"/>
      <c r="X73" s="470"/>
      <c r="Y73" s="470"/>
      <c r="Z73" s="470"/>
    </row>
    <row r="74" spans="1:26" ht="31.5">
      <c r="A74" s="714" t="s">
        <v>95</v>
      </c>
      <c r="B74" s="715" t="s">
        <v>1553</v>
      </c>
      <c r="C74" s="661"/>
      <c r="D74" s="661"/>
      <c r="E74" s="652"/>
      <c r="F74" s="716"/>
      <c r="G74" s="716">
        <v>247762.19471023601</v>
      </c>
      <c r="H74" s="716">
        <v>247762.19471023601</v>
      </c>
      <c r="I74" s="652"/>
      <c r="J74" s="652"/>
      <c r="K74" s="652"/>
      <c r="L74" s="652"/>
      <c r="M74" s="652"/>
      <c r="N74" s="652"/>
      <c r="O74" s="716">
        <v>210391.19471023601</v>
      </c>
      <c r="P74" s="716">
        <v>210391.19471023601</v>
      </c>
      <c r="Q74" s="691"/>
      <c r="R74" s="652"/>
      <c r="S74" s="652"/>
      <c r="T74" s="652"/>
      <c r="U74" s="652"/>
      <c r="V74" s="652"/>
      <c r="W74" s="686"/>
      <c r="X74" s="470"/>
      <c r="Y74" s="470"/>
      <c r="Z74" s="470"/>
    </row>
    <row r="75" spans="1:26">
      <c r="A75" s="717">
        <v>1</v>
      </c>
      <c r="B75" s="718" t="s">
        <v>1554</v>
      </c>
      <c r="C75" s="661"/>
      <c r="D75" s="661"/>
      <c r="E75" s="652"/>
      <c r="F75" s="716" t="s">
        <v>1555</v>
      </c>
      <c r="G75" s="716">
        <v>64590</v>
      </c>
      <c r="H75" s="716">
        <v>64590</v>
      </c>
      <c r="I75" s="652"/>
      <c r="J75" s="652"/>
      <c r="K75" s="652"/>
      <c r="L75" s="652"/>
      <c r="M75" s="652"/>
      <c r="N75" s="652"/>
      <c r="O75" s="716">
        <v>64590</v>
      </c>
      <c r="P75" s="716">
        <v>64590</v>
      </c>
      <c r="Q75" s="691"/>
      <c r="R75" s="652"/>
      <c r="S75" s="652"/>
      <c r="T75" s="652"/>
      <c r="U75" s="652"/>
      <c r="V75" s="652"/>
      <c r="W75" s="686"/>
      <c r="X75" s="470"/>
      <c r="Y75" s="470"/>
      <c r="Z75" s="470"/>
    </row>
    <row r="76" spans="1:26" ht="47.25">
      <c r="A76" s="717"/>
      <c r="B76" s="719" t="s">
        <v>1556</v>
      </c>
      <c r="C76" s="661" t="s">
        <v>1829</v>
      </c>
      <c r="D76" s="661" t="s">
        <v>1789</v>
      </c>
      <c r="E76" s="652"/>
      <c r="F76" s="720" t="s">
        <v>1557</v>
      </c>
      <c r="G76" s="704">
        <v>50000</v>
      </c>
      <c r="H76" s="704">
        <v>50000</v>
      </c>
      <c r="I76" s="652"/>
      <c r="J76" s="652"/>
      <c r="K76" s="652"/>
      <c r="L76" s="652"/>
      <c r="M76" s="652"/>
      <c r="N76" s="652"/>
      <c r="O76" s="704">
        <v>50000</v>
      </c>
      <c r="P76" s="704">
        <v>50000</v>
      </c>
      <c r="Q76" s="691"/>
      <c r="R76" s="652"/>
      <c r="S76" s="652"/>
      <c r="T76" s="652"/>
      <c r="U76" s="652"/>
      <c r="V76" s="652"/>
      <c r="W76" s="686"/>
      <c r="X76" s="470"/>
      <c r="Y76" s="470"/>
      <c r="Z76" s="470"/>
    </row>
    <row r="77" spans="1:26" ht="31.5">
      <c r="A77" s="706" t="s">
        <v>270</v>
      </c>
      <c r="B77" s="721" t="s">
        <v>1558</v>
      </c>
      <c r="C77" s="661" t="s">
        <v>1829</v>
      </c>
      <c r="D77" s="661" t="s">
        <v>1801</v>
      </c>
      <c r="E77" s="652"/>
      <c r="F77" s="567" t="s">
        <v>1559</v>
      </c>
      <c r="G77" s="704">
        <v>2689</v>
      </c>
      <c r="H77" s="704">
        <v>2689</v>
      </c>
      <c r="I77" s="652"/>
      <c r="J77" s="652"/>
      <c r="K77" s="652"/>
      <c r="L77" s="652"/>
      <c r="M77" s="652"/>
      <c r="N77" s="652"/>
      <c r="O77" s="704">
        <v>2689</v>
      </c>
      <c r="P77" s="704">
        <v>2689</v>
      </c>
      <c r="Q77" s="691"/>
      <c r="R77" s="652"/>
      <c r="S77" s="652"/>
      <c r="T77" s="652"/>
      <c r="U77" s="652"/>
      <c r="V77" s="652"/>
      <c r="W77" s="686"/>
      <c r="X77" s="470"/>
      <c r="Y77" s="470"/>
      <c r="Z77" s="470"/>
    </row>
    <row r="78" spans="1:26" ht="31.5">
      <c r="A78" s="706" t="s">
        <v>270</v>
      </c>
      <c r="B78" s="721" t="s">
        <v>1560</v>
      </c>
      <c r="C78" s="661" t="s">
        <v>1829</v>
      </c>
      <c r="D78" s="661" t="s">
        <v>1801</v>
      </c>
      <c r="E78" s="652"/>
      <c r="F78" s="567" t="s">
        <v>1561</v>
      </c>
      <c r="G78" s="704">
        <v>7900</v>
      </c>
      <c r="H78" s="704">
        <v>7900</v>
      </c>
      <c r="I78" s="652"/>
      <c r="J78" s="652"/>
      <c r="K78" s="652"/>
      <c r="L78" s="652"/>
      <c r="M78" s="652"/>
      <c r="N78" s="652"/>
      <c r="O78" s="704">
        <v>7900</v>
      </c>
      <c r="P78" s="704">
        <v>7900</v>
      </c>
      <c r="Q78" s="691"/>
      <c r="R78" s="652"/>
      <c r="S78" s="652"/>
      <c r="T78" s="652"/>
      <c r="U78" s="652"/>
      <c r="V78" s="652"/>
      <c r="W78" s="686"/>
      <c r="X78" s="470"/>
      <c r="Y78" s="470"/>
      <c r="Z78" s="470"/>
    </row>
    <row r="79" spans="1:26" ht="31.5">
      <c r="A79" s="706" t="s">
        <v>270</v>
      </c>
      <c r="B79" s="721" t="s">
        <v>1563</v>
      </c>
      <c r="C79" s="661" t="s">
        <v>1829</v>
      </c>
      <c r="D79" s="661" t="s">
        <v>1801</v>
      </c>
      <c r="E79" s="652"/>
      <c r="F79" s="722" t="s">
        <v>1564</v>
      </c>
      <c r="G79" s="704">
        <v>521</v>
      </c>
      <c r="H79" s="704">
        <v>521</v>
      </c>
      <c r="I79" s="652"/>
      <c r="J79" s="652"/>
      <c r="K79" s="652"/>
      <c r="L79" s="652"/>
      <c r="M79" s="652"/>
      <c r="N79" s="652"/>
      <c r="O79" s="704">
        <v>521</v>
      </c>
      <c r="P79" s="704">
        <v>521</v>
      </c>
      <c r="Q79" s="691"/>
      <c r="R79" s="652"/>
      <c r="S79" s="652"/>
      <c r="T79" s="652"/>
      <c r="U79" s="652"/>
      <c r="V79" s="652"/>
      <c r="W79" s="686"/>
      <c r="X79" s="470"/>
      <c r="Y79" s="470"/>
      <c r="Z79" s="470"/>
    </row>
    <row r="80" spans="1:26" ht="31.5">
      <c r="A80" s="706" t="s">
        <v>270</v>
      </c>
      <c r="B80" s="721" t="s">
        <v>1565</v>
      </c>
      <c r="C80" s="661" t="s">
        <v>1829</v>
      </c>
      <c r="D80" s="661" t="s">
        <v>1801</v>
      </c>
      <c r="E80" s="652"/>
      <c r="F80" s="722" t="s">
        <v>1566</v>
      </c>
      <c r="G80" s="704">
        <v>464</v>
      </c>
      <c r="H80" s="704">
        <v>464</v>
      </c>
      <c r="I80" s="652"/>
      <c r="J80" s="652"/>
      <c r="K80" s="652"/>
      <c r="L80" s="652"/>
      <c r="M80" s="652"/>
      <c r="N80" s="652"/>
      <c r="O80" s="704">
        <v>464</v>
      </c>
      <c r="P80" s="704">
        <v>464</v>
      </c>
      <c r="Q80" s="691"/>
      <c r="R80" s="652"/>
      <c r="S80" s="652"/>
      <c r="T80" s="652"/>
      <c r="U80" s="652"/>
      <c r="V80" s="652"/>
      <c r="W80" s="686"/>
      <c r="X80" s="470"/>
      <c r="Y80" s="470"/>
      <c r="Z80" s="470"/>
    </row>
    <row r="81" spans="1:26" ht="31.5">
      <c r="A81" s="706" t="s">
        <v>270</v>
      </c>
      <c r="B81" s="721" t="s">
        <v>1567</v>
      </c>
      <c r="C81" s="661" t="s">
        <v>1829</v>
      </c>
      <c r="D81" s="661" t="s">
        <v>1801</v>
      </c>
      <c r="E81" s="652"/>
      <c r="F81" s="722" t="s">
        <v>1568</v>
      </c>
      <c r="G81" s="704">
        <v>1016</v>
      </c>
      <c r="H81" s="704">
        <v>1016</v>
      </c>
      <c r="I81" s="652"/>
      <c r="J81" s="652"/>
      <c r="K81" s="652"/>
      <c r="L81" s="652"/>
      <c r="M81" s="652"/>
      <c r="N81" s="652"/>
      <c r="O81" s="704">
        <v>1016</v>
      </c>
      <c r="P81" s="704">
        <v>1016</v>
      </c>
      <c r="Q81" s="691"/>
      <c r="R81" s="652"/>
      <c r="S81" s="652"/>
      <c r="T81" s="652"/>
      <c r="U81" s="652"/>
      <c r="V81" s="652"/>
      <c r="W81" s="686"/>
      <c r="X81" s="470"/>
      <c r="Y81" s="470"/>
      <c r="Z81" s="470"/>
    </row>
    <row r="82" spans="1:26" ht="31.5">
      <c r="A82" s="706" t="s">
        <v>270</v>
      </c>
      <c r="B82" s="721" t="s">
        <v>1569</v>
      </c>
      <c r="C82" s="661" t="s">
        <v>1829</v>
      </c>
      <c r="D82" s="661" t="s">
        <v>1801</v>
      </c>
      <c r="E82" s="652"/>
      <c r="F82" s="722" t="s">
        <v>1570</v>
      </c>
      <c r="G82" s="704">
        <v>2000</v>
      </c>
      <c r="H82" s="704">
        <v>2000</v>
      </c>
      <c r="I82" s="652"/>
      <c r="J82" s="652"/>
      <c r="K82" s="652"/>
      <c r="L82" s="652"/>
      <c r="M82" s="652"/>
      <c r="N82" s="652"/>
      <c r="O82" s="704">
        <v>2000</v>
      </c>
      <c r="P82" s="704">
        <v>2000</v>
      </c>
      <c r="Q82" s="691"/>
      <c r="R82" s="652"/>
      <c r="S82" s="652"/>
      <c r="T82" s="652"/>
      <c r="U82" s="652"/>
      <c r="V82" s="652"/>
      <c r="W82" s="686"/>
      <c r="X82" s="470"/>
      <c r="Y82" s="470"/>
      <c r="Z82" s="470"/>
    </row>
    <row r="83" spans="1:26">
      <c r="A83" s="700" t="s">
        <v>48</v>
      </c>
      <c r="B83" s="723" t="s">
        <v>1571</v>
      </c>
      <c r="C83" s="661"/>
      <c r="D83" s="661"/>
      <c r="E83" s="652"/>
      <c r="F83" s="716"/>
      <c r="G83" s="716">
        <v>34053</v>
      </c>
      <c r="H83" s="716">
        <v>34053</v>
      </c>
      <c r="I83" s="652"/>
      <c r="J83" s="652"/>
      <c r="K83" s="652"/>
      <c r="L83" s="652"/>
      <c r="M83" s="652"/>
      <c r="N83" s="652"/>
      <c r="O83" s="716">
        <v>26630</v>
      </c>
      <c r="P83" s="716">
        <v>26630</v>
      </c>
      <c r="Q83" s="691"/>
      <c r="R83" s="652"/>
      <c r="S83" s="652"/>
      <c r="T83" s="652"/>
      <c r="U83" s="652"/>
      <c r="V83" s="652"/>
      <c r="W83" s="686"/>
      <c r="X83" s="470"/>
      <c r="Y83" s="470"/>
      <c r="Z83" s="470"/>
    </row>
    <row r="84" spans="1:26" ht="44.25" customHeight="1">
      <c r="A84" s="706" t="s">
        <v>270</v>
      </c>
      <c r="B84" s="721" t="s">
        <v>1572</v>
      </c>
      <c r="C84" s="661" t="s">
        <v>1827</v>
      </c>
      <c r="D84" s="661" t="s">
        <v>1789</v>
      </c>
      <c r="E84" s="652"/>
      <c r="F84" s="567" t="s">
        <v>1573</v>
      </c>
      <c r="G84" s="704">
        <v>5300</v>
      </c>
      <c r="H84" s="704">
        <v>5300</v>
      </c>
      <c r="I84" s="652"/>
      <c r="J84" s="652"/>
      <c r="K84" s="652"/>
      <c r="L84" s="652"/>
      <c r="M84" s="652"/>
      <c r="N84" s="652"/>
      <c r="O84" s="704">
        <v>5300</v>
      </c>
      <c r="P84" s="704">
        <v>5300</v>
      </c>
      <c r="Q84" s="691"/>
      <c r="R84" s="652"/>
      <c r="S84" s="652"/>
      <c r="T84" s="652"/>
      <c r="U84" s="652"/>
      <c r="V84" s="652"/>
      <c r="W84" s="686"/>
      <c r="X84" s="470"/>
      <c r="Y84" s="470"/>
      <c r="Z84" s="470"/>
    </row>
    <row r="85" spans="1:26" ht="31.5">
      <c r="A85" s="706" t="s">
        <v>270</v>
      </c>
      <c r="B85" s="721" t="s">
        <v>1574</v>
      </c>
      <c r="C85" s="661" t="s">
        <v>1827</v>
      </c>
      <c r="D85" s="661" t="s">
        <v>1789</v>
      </c>
      <c r="E85" s="652"/>
      <c r="F85" s="567" t="s">
        <v>1575</v>
      </c>
      <c r="G85" s="704">
        <v>3500</v>
      </c>
      <c r="H85" s="704">
        <v>3500</v>
      </c>
      <c r="I85" s="652"/>
      <c r="J85" s="652"/>
      <c r="K85" s="652"/>
      <c r="L85" s="652"/>
      <c r="M85" s="652"/>
      <c r="N85" s="652"/>
      <c r="O85" s="704">
        <v>3500</v>
      </c>
      <c r="P85" s="704">
        <v>3500</v>
      </c>
      <c r="Q85" s="691"/>
      <c r="R85" s="652"/>
      <c r="S85" s="652"/>
      <c r="T85" s="652"/>
      <c r="U85" s="652"/>
      <c r="V85" s="652"/>
      <c r="W85" s="686"/>
      <c r="X85" s="470"/>
      <c r="Y85" s="470"/>
      <c r="Z85" s="470"/>
    </row>
    <row r="86" spans="1:26" ht="31.5">
      <c r="A86" s="706" t="s">
        <v>270</v>
      </c>
      <c r="B86" s="721" t="s">
        <v>1576</v>
      </c>
      <c r="C86" s="661" t="s">
        <v>1827</v>
      </c>
      <c r="D86" s="661" t="s">
        <v>1789</v>
      </c>
      <c r="E86" s="652"/>
      <c r="F86" s="567" t="s">
        <v>1577</v>
      </c>
      <c r="G86" s="704">
        <v>1530</v>
      </c>
      <c r="H86" s="704">
        <v>1530</v>
      </c>
      <c r="I86" s="652"/>
      <c r="J86" s="652"/>
      <c r="K86" s="652"/>
      <c r="L86" s="652"/>
      <c r="M86" s="652"/>
      <c r="N86" s="652"/>
      <c r="O86" s="704">
        <v>1530</v>
      </c>
      <c r="P86" s="704">
        <v>1530</v>
      </c>
      <c r="Q86" s="691"/>
      <c r="R86" s="652"/>
      <c r="S86" s="652"/>
      <c r="T86" s="652"/>
      <c r="U86" s="652"/>
      <c r="V86" s="652"/>
      <c r="W86" s="686"/>
      <c r="X86" s="470"/>
      <c r="Y86" s="470"/>
      <c r="Z86" s="470"/>
    </row>
    <row r="87" spans="1:26" ht="31.5">
      <c r="A87" s="706" t="s">
        <v>270</v>
      </c>
      <c r="B87" s="721" t="s">
        <v>1578</v>
      </c>
      <c r="C87" s="661" t="s">
        <v>1827</v>
      </c>
      <c r="D87" s="661" t="s">
        <v>1789</v>
      </c>
      <c r="E87" s="652"/>
      <c r="F87" s="567" t="s">
        <v>1579</v>
      </c>
      <c r="G87" s="704">
        <v>1000</v>
      </c>
      <c r="H87" s="704">
        <v>1000</v>
      </c>
      <c r="I87" s="652"/>
      <c r="J87" s="652"/>
      <c r="K87" s="652"/>
      <c r="L87" s="652"/>
      <c r="M87" s="652"/>
      <c r="N87" s="652"/>
      <c r="O87" s="704">
        <v>1000</v>
      </c>
      <c r="P87" s="704">
        <v>1000</v>
      </c>
      <c r="Q87" s="691"/>
      <c r="R87" s="652"/>
      <c r="S87" s="652"/>
      <c r="T87" s="652"/>
      <c r="U87" s="652"/>
      <c r="V87" s="652"/>
      <c r="W87" s="686"/>
      <c r="X87" s="470"/>
      <c r="Y87" s="470"/>
      <c r="Z87" s="470"/>
    </row>
    <row r="88" spans="1:26">
      <c r="A88" s="706"/>
      <c r="B88" s="721" t="s">
        <v>1580</v>
      </c>
      <c r="C88" s="661" t="s">
        <v>1827</v>
      </c>
      <c r="D88" s="661" t="s">
        <v>1801</v>
      </c>
      <c r="E88" s="652"/>
      <c r="F88" s="567"/>
      <c r="G88" s="704">
        <v>805</v>
      </c>
      <c r="H88" s="704">
        <v>805</v>
      </c>
      <c r="I88" s="652"/>
      <c r="J88" s="652"/>
      <c r="K88" s="652"/>
      <c r="L88" s="652"/>
      <c r="M88" s="652"/>
      <c r="N88" s="652"/>
      <c r="O88" s="704"/>
      <c r="P88" s="704"/>
      <c r="Q88" s="691"/>
      <c r="R88" s="652"/>
      <c r="S88" s="652"/>
      <c r="T88" s="652"/>
      <c r="U88" s="652"/>
      <c r="V88" s="652"/>
      <c r="W88" s="686" t="s">
        <v>1677</v>
      </c>
      <c r="X88" s="470"/>
      <c r="Y88" s="470"/>
      <c r="Z88" s="470"/>
    </row>
    <row r="89" spans="1:26" ht="31.5">
      <c r="A89" s="706" t="s">
        <v>270</v>
      </c>
      <c r="B89" s="721" t="s">
        <v>1581</v>
      </c>
      <c r="C89" s="661" t="s">
        <v>1827</v>
      </c>
      <c r="D89" s="661" t="s">
        <v>1801</v>
      </c>
      <c r="E89" s="652"/>
      <c r="F89" s="567" t="s">
        <v>1582</v>
      </c>
      <c r="G89" s="704">
        <v>8000</v>
      </c>
      <c r="H89" s="704">
        <v>8000</v>
      </c>
      <c r="I89" s="652"/>
      <c r="J89" s="652"/>
      <c r="K89" s="652"/>
      <c r="L89" s="652"/>
      <c r="M89" s="652"/>
      <c r="N89" s="652"/>
      <c r="O89" s="704">
        <v>8000</v>
      </c>
      <c r="P89" s="704">
        <v>8000</v>
      </c>
      <c r="Q89" s="691"/>
      <c r="R89" s="652"/>
      <c r="S89" s="652"/>
      <c r="T89" s="652"/>
      <c r="U89" s="652"/>
      <c r="V89" s="652"/>
      <c r="W89" s="686"/>
      <c r="X89" s="470"/>
      <c r="Y89" s="470"/>
      <c r="Z89" s="470"/>
    </row>
    <row r="90" spans="1:26">
      <c r="A90" s="706"/>
      <c r="B90" s="721" t="s">
        <v>1583</v>
      </c>
      <c r="C90" s="661" t="s">
        <v>1827</v>
      </c>
      <c r="D90" s="661" t="s">
        <v>1801</v>
      </c>
      <c r="E90" s="652"/>
      <c r="F90" s="567"/>
      <c r="G90" s="704">
        <v>564</v>
      </c>
      <c r="H90" s="704">
        <v>564</v>
      </c>
      <c r="I90" s="652"/>
      <c r="J90" s="652"/>
      <c r="K90" s="652"/>
      <c r="L90" s="652"/>
      <c r="M90" s="652"/>
      <c r="N90" s="652"/>
      <c r="O90" s="704"/>
      <c r="P90" s="704"/>
      <c r="Q90" s="691"/>
      <c r="R90" s="652"/>
      <c r="S90" s="652"/>
      <c r="T90" s="652"/>
      <c r="U90" s="652"/>
      <c r="V90" s="652"/>
      <c r="W90" s="686" t="s">
        <v>1677</v>
      </c>
      <c r="X90" s="470"/>
      <c r="Y90" s="470"/>
      <c r="Z90" s="470"/>
    </row>
    <row r="91" spans="1:26" ht="31.5">
      <c r="A91" s="706" t="s">
        <v>270</v>
      </c>
      <c r="B91" s="724" t="s">
        <v>1584</v>
      </c>
      <c r="C91" s="661" t="s">
        <v>1827</v>
      </c>
      <c r="D91" s="661" t="s">
        <v>1801</v>
      </c>
      <c r="E91" s="652"/>
      <c r="F91" s="567" t="s">
        <v>1585</v>
      </c>
      <c r="G91" s="704">
        <v>7300</v>
      </c>
      <c r="H91" s="704">
        <v>7300</v>
      </c>
      <c r="I91" s="652"/>
      <c r="J91" s="652"/>
      <c r="K91" s="652"/>
      <c r="L91" s="652"/>
      <c r="M91" s="652"/>
      <c r="N91" s="652"/>
      <c r="O91" s="704">
        <v>7300</v>
      </c>
      <c r="P91" s="704">
        <v>7300</v>
      </c>
      <c r="Q91" s="691"/>
      <c r="R91" s="652"/>
      <c r="S91" s="652"/>
      <c r="T91" s="652"/>
      <c r="U91" s="652"/>
      <c r="V91" s="652"/>
      <c r="W91" s="686"/>
      <c r="X91" s="470"/>
      <c r="Y91" s="470"/>
      <c r="Z91" s="470"/>
    </row>
    <row r="92" spans="1:26">
      <c r="A92" s="706"/>
      <c r="B92" s="725" t="s">
        <v>1586</v>
      </c>
      <c r="C92" s="661" t="s">
        <v>1827</v>
      </c>
      <c r="D92" s="661" t="s">
        <v>1801</v>
      </c>
      <c r="E92" s="652"/>
      <c r="F92" s="567"/>
      <c r="G92" s="490">
        <v>6054</v>
      </c>
      <c r="H92" s="490">
        <v>6054</v>
      </c>
      <c r="I92" s="652"/>
      <c r="J92" s="652"/>
      <c r="K92" s="652"/>
      <c r="L92" s="652"/>
      <c r="M92" s="652"/>
      <c r="N92" s="652"/>
      <c r="O92" s="490"/>
      <c r="P92" s="490"/>
      <c r="Q92" s="691"/>
      <c r="R92" s="652"/>
      <c r="S92" s="652"/>
      <c r="T92" s="652"/>
      <c r="U92" s="652"/>
      <c r="V92" s="652"/>
      <c r="W92" s="686" t="s">
        <v>1677</v>
      </c>
      <c r="X92" s="470"/>
      <c r="Y92" s="470"/>
      <c r="Z92" s="470"/>
    </row>
    <row r="93" spans="1:26" ht="39" customHeight="1">
      <c r="A93" s="700">
        <v>3</v>
      </c>
      <c r="B93" s="723" t="s">
        <v>1587</v>
      </c>
      <c r="C93" s="661"/>
      <c r="D93" s="661"/>
      <c r="E93" s="652"/>
      <c r="F93" s="716"/>
      <c r="G93" s="716">
        <v>130719.19471023601</v>
      </c>
      <c r="H93" s="716">
        <v>130719.19471023601</v>
      </c>
      <c r="I93" s="652"/>
      <c r="J93" s="652"/>
      <c r="K93" s="652"/>
      <c r="L93" s="652"/>
      <c r="M93" s="652"/>
      <c r="N93" s="652"/>
      <c r="O93" s="716">
        <v>100771.19471023601</v>
      </c>
      <c r="P93" s="716">
        <v>100771.19471023601</v>
      </c>
      <c r="Q93" s="691"/>
      <c r="R93" s="652"/>
      <c r="S93" s="652"/>
      <c r="T93" s="652"/>
      <c r="U93" s="652"/>
      <c r="V93" s="652"/>
      <c r="W93" s="686"/>
      <c r="X93" s="470"/>
      <c r="Y93" s="470"/>
      <c r="Z93" s="470"/>
    </row>
    <row r="94" spans="1:26" ht="36.75" customHeight="1">
      <c r="A94" s="700"/>
      <c r="B94" s="721" t="s">
        <v>1588</v>
      </c>
      <c r="C94" s="661" t="s">
        <v>1832</v>
      </c>
      <c r="D94" s="661" t="s">
        <v>1789</v>
      </c>
      <c r="E94" s="652"/>
      <c r="F94" s="716"/>
      <c r="G94" s="704">
        <v>5350</v>
      </c>
      <c r="H94" s="704">
        <v>5350</v>
      </c>
      <c r="I94" s="652"/>
      <c r="J94" s="652"/>
      <c r="K94" s="652"/>
      <c r="L94" s="652"/>
      <c r="M94" s="652"/>
      <c r="N94" s="652"/>
      <c r="O94" s="704">
        <v>5350</v>
      </c>
      <c r="P94" s="704">
        <v>5350</v>
      </c>
      <c r="Q94" s="691"/>
      <c r="R94" s="652"/>
      <c r="S94" s="652"/>
      <c r="T94" s="652"/>
      <c r="U94" s="652"/>
      <c r="V94" s="652"/>
      <c r="W94" s="686"/>
      <c r="X94" s="470"/>
      <c r="Y94" s="470"/>
      <c r="Z94" s="470"/>
    </row>
    <row r="95" spans="1:26" ht="36.75" customHeight="1">
      <c r="A95" s="706" t="s">
        <v>270</v>
      </c>
      <c r="B95" s="721" t="s">
        <v>1589</v>
      </c>
      <c r="C95" s="661" t="s">
        <v>1832</v>
      </c>
      <c r="D95" s="661" t="s">
        <v>1789</v>
      </c>
      <c r="E95" s="652"/>
      <c r="F95" s="567" t="s">
        <v>1590</v>
      </c>
      <c r="G95" s="490">
        <v>10000</v>
      </c>
      <c r="H95" s="704">
        <v>10000</v>
      </c>
      <c r="I95" s="652"/>
      <c r="J95" s="652"/>
      <c r="K95" s="652"/>
      <c r="L95" s="652"/>
      <c r="M95" s="652"/>
      <c r="N95" s="652"/>
      <c r="O95" s="490">
        <v>10000</v>
      </c>
      <c r="P95" s="704">
        <v>10000</v>
      </c>
      <c r="Q95" s="691"/>
      <c r="R95" s="652"/>
      <c r="S95" s="652"/>
      <c r="T95" s="652"/>
      <c r="U95" s="652"/>
      <c r="V95" s="652"/>
      <c r="W95" s="686"/>
      <c r="X95" s="470"/>
      <c r="Y95" s="470"/>
      <c r="Z95" s="470"/>
    </row>
    <row r="96" spans="1:26" ht="44.25" customHeight="1">
      <c r="A96" s="706" t="s">
        <v>270</v>
      </c>
      <c r="B96" s="721" t="s">
        <v>1591</v>
      </c>
      <c r="C96" s="661" t="s">
        <v>1832</v>
      </c>
      <c r="D96" s="661" t="s">
        <v>1789</v>
      </c>
      <c r="E96" s="652"/>
      <c r="F96" s="567" t="s">
        <v>1592</v>
      </c>
      <c r="G96" s="490">
        <v>11000</v>
      </c>
      <c r="H96" s="704">
        <v>11000</v>
      </c>
      <c r="I96" s="652"/>
      <c r="J96" s="652"/>
      <c r="K96" s="652"/>
      <c r="L96" s="652"/>
      <c r="M96" s="652"/>
      <c r="N96" s="652"/>
      <c r="O96" s="490">
        <v>11000</v>
      </c>
      <c r="P96" s="704">
        <v>11000</v>
      </c>
      <c r="Q96" s="691"/>
      <c r="R96" s="652"/>
      <c r="S96" s="652"/>
      <c r="T96" s="652"/>
      <c r="U96" s="652"/>
      <c r="V96" s="652"/>
      <c r="W96" s="686"/>
      <c r="X96" s="470"/>
      <c r="Y96" s="470"/>
      <c r="Z96" s="470"/>
    </row>
    <row r="97" spans="1:26" ht="42.75" customHeight="1">
      <c r="A97" s="706" t="s">
        <v>270</v>
      </c>
      <c r="B97" s="721" t="s">
        <v>1593</v>
      </c>
      <c r="C97" s="661" t="s">
        <v>1832</v>
      </c>
      <c r="D97" s="661" t="s">
        <v>1789</v>
      </c>
      <c r="E97" s="652"/>
      <c r="F97" s="567" t="s">
        <v>1594</v>
      </c>
      <c r="G97" s="490">
        <v>14990</v>
      </c>
      <c r="H97" s="704">
        <v>14990</v>
      </c>
      <c r="I97" s="652"/>
      <c r="J97" s="652"/>
      <c r="K97" s="652"/>
      <c r="L97" s="652"/>
      <c r="M97" s="652"/>
      <c r="N97" s="652"/>
      <c r="O97" s="490">
        <v>14990</v>
      </c>
      <c r="P97" s="704">
        <v>14990</v>
      </c>
      <c r="Q97" s="691"/>
      <c r="R97" s="652"/>
      <c r="S97" s="652"/>
      <c r="T97" s="652"/>
      <c r="U97" s="652"/>
      <c r="V97" s="652"/>
      <c r="W97" s="686"/>
      <c r="X97" s="470"/>
      <c r="Y97" s="470"/>
      <c r="Z97" s="470"/>
    </row>
    <row r="98" spans="1:26">
      <c r="A98" s="706" t="s">
        <v>270</v>
      </c>
      <c r="B98" s="721" t="s">
        <v>1595</v>
      </c>
      <c r="C98" s="661" t="s">
        <v>1832</v>
      </c>
      <c r="D98" s="661" t="s">
        <v>1789</v>
      </c>
      <c r="E98" s="652"/>
      <c r="F98" s="567"/>
      <c r="G98" s="490">
        <v>23912</v>
      </c>
      <c r="H98" s="704">
        <v>23912</v>
      </c>
      <c r="I98" s="652"/>
      <c r="J98" s="652"/>
      <c r="K98" s="652"/>
      <c r="L98" s="652"/>
      <c r="M98" s="652"/>
      <c r="N98" s="652"/>
      <c r="O98" s="490"/>
      <c r="P98" s="704"/>
      <c r="Q98" s="691"/>
      <c r="R98" s="652"/>
      <c r="S98" s="652"/>
      <c r="T98" s="652"/>
      <c r="U98" s="652"/>
      <c r="V98" s="652"/>
      <c r="W98" s="686" t="s">
        <v>1677</v>
      </c>
      <c r="X98" s="470"/>
      <c r="Y98" s="470"/>
      <c r="Z98" s="470"/>
    </row>
    <row r="99" spans="1:26" ht="40.5" customHeight="1">
      <c r="A99" s="706" t="s">
        <v>270</v>
      </c>
      <c r="B99" s="721" t="s">
        <v>1596</v>
      </c>
      <c r="C99" s="661" t="s">
        <v>1832</v>
      </c>
      <c r="D99" s="661" t="s">
        <v>1789</v>
      </c>
      <c r="E99" s="652"/>
      <c r="F99" s="567" t="s">
        <v>1597</v>
      </c>
      <c r="G99" s="490">
        <v>28000</v>
      </c>
      <c r="H99" s="704">
        <v>28000</v>
      </c>
      <c r="I99" s="652"/>
      <c r="J99" s="652"/>
      <c r="K99" s="652"/>
      <c r="L99" s="652"/>
      <c r="M99" s="652"/>
      <c r="N99" s="652"/>
      <c r="O99" s="490">
        <v>28000</v>
      </c>
      <c r="P99" s="704">
        <v>28000</v>
      </c>
      <c r="Q99" s="691"/>
      <c r="R99" s="652"/>
      <c r="S99" s="652"/>
      <c r="T99" s="652"/>
      <c r="U99" s="652"/>
      <c r="V99" s="652"/>
      <c r="W99" s="686"/>
      <c r="X99" s="470"/>
      <c r="Y99" s="470"/>
      <c r="Z99" s="470"/>
    </row>
    <row r="100" spans="1:26" ht="42.75" customHeight="1">
      <c r="A100" s="706" t="s">
        <v>270</v>
      </c>
      <c r="B100" s="721" t="s">
        <v>1598</v>
      </c>
      <c r="C100" s="661" t="s">
        <v>1832</v>
      </c>
      <c r="D100" s="661" t="s">
        <v>1789</v>
      </c>
      <c r="E100" s="652"/>
      <c r="F100" s="567"/>
      <c r="G100" s="490">
        <v>16530</v>
      </c>
      <c r="H100" s="490">
        <v>16530</v>
      </c>
      <c r="I100" s="652"/>
      <c r="J100" s="652"/>
      <c r="K100" s="652"/>
      <c r="L100" s="652"/>
      <c r="M100" s="652"/>
      <c r="N100" s="652"/>
      <c r="O100" s="490">
        <v>16530</v>
      </c>
      <c r="P100" s="490">
        <v>16530</v>
      </c>
      <c r="Q100" s="691"/>
      <c r="R100" s="652"/>
      <c r="S100" s="652"/>
      <c r="T100" s="652"/>
      <c r="U100" s="652"/>
      <c r="V100" s="652"/>
      <c r="W100" s="686"/>
      <c r="X100" s="470"/>
      <c r="Y100" s="470"/>
      <c r="Z100" s="470"/>
    </row>
    <row r="101" spans="1:26" ht="39.75" customHeight="1">
      <c r="A101" s="706" t="s">
        <v>270</v>
      </c>
      <c r="B101" s="721" t="s">
        <v>1599</v>
      </c>
      <c r="C101" s="661" t="s">
        <v>1832</v>
      </c>
      <c r="D101" s="661" t="s">
        <v>1801</v>
      </c>
      <c r="E101" s="652"/>
      <c r="F101" s="567"/>
      <c r="G101" s="490">
        <v>1341</v>
      </c>
      <c r="H101" s="490">
        <v>1341</v>
      </c>
      <c r="I101" s="652"/>
      <c r="J101" s="652"/>
      <c r="K101" s="652"/>
      <c r="L101" s="652"/>
      <c r="M101" s="652"/>
      <c r="N101" s="652"/>
      <c r="O101" s="490"/>
      <c r="P101" s="490"/>
      <c r="Q101" s="691"/>
      <c r="R101" s="652"/>
      <c r="S101" s="652"/>
      <c r="T101" s="652"/>
      <c r="U101" s="652"/>
      <c r="V101" s="652"/>
      <c r="W101" s="686" t="s">
        <v>1677</v>
      </c>
      <c r="X101" s="470"/>
      <c r="Y101" s="470"/>
      <c r="Z101" s="470"/>
    </row>
    <row r="102" spans="1:26" ht="23.25" customHeight="1">
      <c r="A102" s="706" t="s">
        <v>270</v>
      </c>
      <c r="B102" s="721" t="s">
        <v>1600</v>
      </c>
      <c r="C102" s="661" t="s">
        <v>1832</v>
      </c>
      <c r="D102" s="661" t="s">
        <v>1801</v>
      </c>
      <c r="E102" s="652"/>
      <c r="F102" s="567"/>
      <c r="G102" s="490">
        <v>1341.32</v>
      </c>
      <c r="H102" s="490">
        <v>1341.32</v>
      </c>
      <c r="I102" s="652"/>
      <c r="J102" s="652"/>
      <c r="K102" s="652"/>
      <c r="L102" s="652"/>
      <c r="M102" s="652"/>
      <c r="N102" s="652"/>
      <c r="O102" s="490">
        <v>1341.32</v>
      </c>
      <c r="P102" s="490">
        <v>1341.32</v>
      </c>
      <c r="Q102" s="691"/>
      <c r="R102" s="652"/>
      <c r="S102" s="652"/>
      <c r="T102" s="652"/>
      <c r="U102" s="652"/>
      <c r="V102" s="652"/>
      <c r="W102" s="686"/>
      <c r="X102" s="470"/>
      <c r="Y102" s="470"/>
      <c r="Z102" s="470"/>
    </row>
    <row r="103" spans="1:26" ht="23.25" customHeight="1">
      <c r="A103" s="706" t="s">
        <v>270</v>
      </c>
      <c r="B103" s="721" t="s">
        <v>1601</v>
      </c>
      <c r="C103" s="661" t="s">
        <v>1832</v>
      </c>
      <c r="D103" s="661" t="s">
        <v>1801</v>
      </c>
      <c r="E103" s="652"/>
      <c r="F103" s="567"/>
      <c r="G103" s="490">
        <v>2415.6</v>
      </c>
      <c r="H103" s="490">
        <v>2415.6</v>
      </c>
      <c r="I103" s="652"/>
      <c r="J103" s="652"/>
      <c r="K103" s="652"/>
      <c r="L103" s="652"/>
      <c r="M103" s="652"/>
      <c r="N103" s="652"/>
      <c r="O103" s="490">
        <v>2415.6</v>
      </c>
      <c r="P103" s="490">
        <v>2415.6</v>
      </c>
      <c r="Q103" s="691"/>
      <c r="R103" s="652"/>
      <c r="S103" s="652"/>
      <c r="T103" s="652"/>
      <c r="U103" s="652"/>
      <c r="V103" s="652"/>
      <c r="W103" s="686"/>
      <c r="X103" s="470"/>
      <c r="Y103" s="470"/>
      <c r="Z103" s="470"/>
    </row>
    <row r="104" spans="1:26">
      <c r="A104" s="706" t="s">
        <v>270</v>
      </c>
      <c r="B104" s="721" t="s">
        <v>1602</v>
      </c>
      <c r="C104" s="661" t="s">
        <v>1832</v>
      </c>
      <c r="D104" s="661" t="s">
        <v>1801</v>
      </c>
      <c r="E104" s="652"/>
      <c r="F104" s="567"/>
      <c r="G104" s="490">
        <v>4695</v>
      </c>
      <c r="H104" s="490">
        <v>4695</v>
      </c>
      <c r="I104" s="652"/>
      <c r="J104" s="652"/>
      <c r="K104" s="652"/>
      <c r="L104" s="652"/>
      <c r="M104" s="652"/>
      <c r="N104" s="652"/>
      <c r="O104" s="490"/>
      <c r="P104" s="490"/>
      <c r="Q104" s="691"/>
      <c r="R104" s="652"/>
      <c r="S104" s="652"/>
      <c r="T104" s="652"/>
      <c r="U104" s="652"/>
      <c r="V104" s="652"/>
      <c r="W104" s="686" t="s">
        <v>1677</v>
      </c>
      <c r="X104" s="470"/>
      <c r="Y104" s="470"/>
      <c r="Z104" s="470"/>
    </row>
    <row r="105" spans="1:26" ht="41.25" customHeight="1">
      <c r="A105" s="706" t="s">
        <v>270</v>
      </c>
      <c r="B105" s="721" t="s">
        <v>1603</v>
      </c>
      <c r="C105" s="661" t="s">
        <v>1832</v>
      </c>
      <c r="D105" s="661" t="s">
        <v>1801</v>
      </c>
      <c r="E105" s="652"/>
      <c r="F105" s="567" t="s">
        <v>1604</v>
      </c>
      <c r="G105" s="490">
        <v>3000</v>
      </c>
      <c r="H105" s="704">
        <v>3000</v>
      </c>
      <c r="I105" s="652"/>
      <c r="J105" s="652"/>
      <c r="K105" s="652"/>
      <c r="L105" s="652"/>
      <c r="M105" s="652"/>
      <c r="N105" s="652"/>
      <c r="O105" s="490">
        <v>3000</v>
      </c>
      <c r="P105" s="704">
        <v>3000</v>
      </c>
      <c r="Q105" s="691"/>
      <c r="R105" s="652"/>
      <c r="S105" s="652"/>
      <c r="T105" s="652"/>
      <c r="U105" s="652"/>
      <c r="V105" s="652"/>
      <c r="W105" s="686"/>
      <c r="X105" s="470"/>
      <c r="Y105" s="470"/>
      <c r="Z105" s="470"/>
    </row>
    <row r="106" spans="1:26" ht="31.5">
      <c r="A106" s="706" t="s">
        <v>270</v>
      </c>
      <c r="B106" s="721" t="s">
        <v>1605</v>
      </c>
      <c r="C106" s="661" t="s">
        <v>1832</v>
      </c>
      <c r="D106" s="661" t="s">
        <v>1801</v>
      </c>
      <c r="E106" s="652"/>
      <c r="F106" s="567" t="s">
        <v>1606</v>
      </c>
      <c r="G106" s="490">
        <v>1600</v>
      </c>
      <c r="H106" s="704">
        <v>1600</v>
      </c>
      <c r="I106" s="652"/>
      <c r="J106" s="652"/>
      <c r="K106" s="652"/>
      <c r="L106" s="652"/>
      <c r="M106" s="652"/>
      <c r="N106" s="652"/>
      <c r="O106" s="490">
        <v>1600</v>
      </c>
      <c r="P106" s="704">
        <v>1600</v>
      </c>
      <c r="Q106" s="691"/>
      <c r="R106" s="652"/>
      <c r="S106" s="652"/>
      <c r="T106" s="652"/>
      <c r="U106" s="652"/>
      <c r="V106" s="652"/>
      <c r="W106" s="686"/>
      <c r="X106" s="470"/>
      <c r="Y106" s="470"/>
      <c r="Z106" s="470"/>
    </row>
    <row r="107" spans="1:26" ht="27" customHeight="1">
      <c r="A107" s="706"/>
      <c r="B107" s="721" t="s">
        <v>1607</v>
      </c>
      <c r="C107" s="661" t="s">
        <v>1832</v>
      </c>
      <c r="D107" s="661" t="s">
        <v>1801</v>
      </c>
      <c r="E107" s="652"/>
      <c r="F107" s="567"/>
      <c r="G107" s="490">
        <v>6544.2747102359999</v>
      </c>
      <c r="H107" s="704">
        <v>6544.2747102359999</v>
      </c>
      <c r="I107" s="652"/>
      <c r="J107" s="652"/>
      <c r="K107" s="652"/>
      <c r="L107" s="652"/>
      <c r="M107" s="652"/>
      <c r="N107" s="652"/>
      <c r="O107" s="490">
        <v>6544.2747102359999</v>
      </c>
      <c r="P107" s="704">
        <v>6544.2747102359999</v>
      </c>
      <c r="Q107" s="691"/>
      <c r="R107" s="652"/>
      <c r="S107" s="652"/>
      <c r="T107" s="652"/>
      <c r="U107" s="652"/>
      <c r="V107" s="652"/>
      <c r="W107" s="686"/>
      <c r="X107" s="470"/>
      <c r="Y107" s="470"/>
      <c r="Z107" s="470"/>
    </row>
    <row r="108" spans="1:26">
      <c r="A108" s="700" t="s">
        <v>52</v>
      </c>
      <c r="B108" s="726" t="s">
        <v>1608</v>
      </c>
      <c r="C108" s="661"/>
      <c r="D108" s="661"/>
      <c r="E108" s="652"/>
      <c r="F108" s="716"/>
      <c r="G108" s="716">
        <v>18400</v>
      </c>
      <c r="H108" s="716">
        <v>18400</v>
      </c>
      <c r="I108" s="652"/>
      <c r="J108" s="652"/>
      <c r="K108" s="652"/>
      <c r="L108" s="652"/>
      <c r="M108" s="652"/>
      <c r="N108" s="652"/>
      <c r="O108" s="716">
        <v>18400</v>
      </c>
      <c r="P108" s="716">
        <v>18400</v>
      </c>
      <c r="Q108" s="691"/>
      <c r="R108" s="652"/>
      <c r="S108" s="652"/>
      <c r="T108" s="652"/>
      <c r="U108" s="652"/>
      <c r="V108" s="652"/>
      <c r="W108" s="686"/>
      <c r="X108" s="470"/>
      <c r="Y108" s="470"/>
      <c r="Z108" s="470"/>
    </row>
    <row r="109" spans="1:26" ht="31.5">
      <c r="A109" s="706" t="s">
        <v>270</v>
      </c>
      <c r="B109" s="721" t="s">
        <v>1609</v>
      </c>
      <c r="C109" s="661" t="s">
        <v>1823</v>
      </c>
      <c r="D109" s="661" t="s">
        <v>1789</v>
      </c>
      <c r="E109" s="652"/>
      <c r="F109" s="567" t="s">
        <v>1610</v>
      </c>
      <c r="G109" s="704">
        <v>6200</v>
      </c>
      <c r="H109" s="704">
        <v>6200</v>
      </c>
      <c r="I109" s="652"/>
      <c r="J109" s="652"/>
      <c r="K109" s="652"/>
      <c r="L109" s="652"/>
      <c r="M109" s="652"/>
      <c r="N109" s="652"/>
      <c r="O109" s="704">
        <v>6200</v>
      </c>
      <c r="P109" s="704">
        <v>6200</v>
      </c>
      <c r="Q109" s="691"/>
      <c r="R109" s="652"/>
      <c r="S109" s="652"/>
      <c r="T109" s="652"/>
      <c r="U109" s="652"/>
      <c r="V109" s="652"/>
      <c r="W109" s="686"/>
      <c r="X109" s="470"/>
      <c r="Y109" s="470"/>
      <c r="Z109" s="470"/>
    </row>
    <row r="110" spans="1:26" ht="31.5">
      <c r="A110" s="706" t="s">
        <v>270</v>
      </c>
      <c r="B110" s="721" t="s">
        <v>1611</v>
      </c>
      <c r="C110" s="661" t="s">
        <v>1823</v>
      </c>
      <c r="D110" s="661" t="s">
        <v>1789</v>
      </c>
      <c r="E110" s="652"/>
      <c r="F110" s="567" t="s">
        <v>1612</v>
      </c>
      <c r="G110" s="704">
        <v>4200</v>
      </c>
      <c r="H110" s="704">
        <v>4200</v>
      </c>
      <c r="I110" s="652"/>
      <c r="J110" s="652"/>
      <c r="K110" s="652"/>
      <c r="L110" s="652"/>
      <c r="M110" s="652"/>
      <c r="N110" s="652"/>
      <c r="O110" s="704">
        <v>4200</v>
      </c>
      <c r="P110" s="704">
        <v>4200</v>
      </c>
      <c r="Q110" s="691"/>
      <c r="R110" s="652"/>
      <c r="S110" s="652"/>
      <c r="T110" s="652"/>
      <c r="U110" s="652"/>
      <c r="V110" s="652"/>
      <c r="W110" s="686"/>
      <c r="X110" s="470"/>
      <c r="Y110" s="470"/>
      <c r="Z110" s="470"/>
    </row>
    <row r="111" spans="1:26" ht="31.5">
      <c r="A111" s="706" t="s">
        <v>270</v>
      </c>
      <c r="B111" s="721" t="s">
        <v>1613</v>
      </c>
      <c r="C111" s="661" t="s">
        <v>1823</v>
      </c>
      <c r="D111" s="661" t="s">
        <v>1801</v>
      </c>
      <c r="E111" s="652"/>
      <c r="F111" s="567" t="s">
        <v>1614</v>
      </c>
      <c r="G111" s="704">
        <v>3400</v>
      </c>
      <c r="H111" s="704">
        <v>3400</v>
      </c>
      <c r="I111" s="652"/>
      <c r="J111" s="652"/>
      <c r="K111" s="652"/>
      <c r="L111" s="652"/>
      <c r="M111" s="652"/>
      <c r="N111" s="652"/>
      <c r="O111" s="704">
        <v>3400</v>
      </c>
      <c r="P111" s="704">
        <v>3400</v>
      </c>
      <c r="Q111" s="691"/>
      <c r="R111" s="652"/>
      <c r="S111" s="652"/>
      <c r="T111" s="652"/>
      <c r="U111" s="652"/>
      <c r="V111" s="652"/>
      <c r="W111" s="686"/>
      <c r="X111" s="470"/>
      <c r="Y111" s="470"/>
      <c r="Z111" s="470"/>
    </row>
    <row r="112" spans="1:26" ht="31.5">
      <c r="A112" s="706" t="s">
        <v>270</v>
      </c>
      <c r="B112" s="721" t="s">
        <v>1615</v>
      </c>
      <c r="C112" s="661" t="s">
        <v>1823</v>
      </c>
      <c r="D112" s="661" t="s">
        <v>1801</v>
      </c>
      <c r="E112" s="652"/>
      <c r="F112" s="567" t="s">
        <v>1616</v>
      </c>
      <c r="G112" s="704">
        <v>2400</v>
      </c>
      <c r="H112" s="704">
        <v>2400</v>
      </c>
      <c r="I112" s="652"/>
      <c r="J112" s="652"/>
      <c r="K112" s="652"/>
      <c r="L112" s="652"/>
      <c r="M112" s="652"/>
      <c r="N112" s="652"/>
      <c r="O112" s="704">
        <v>2400</v>
      </c>
      <c r="P112" s="704">
        <v>2400</v>
      </c>
      <c r="Q112" s="691"/>
      <c r="R112" s="652"/>
      <c r="S112" s="652"/>
      <c r="T112" s="652"/>
      <c r="U112" s="652"/>
      <c r="V112" s="652"/>
      <c r="W112" s="686"/>
      <c r="X112" s="470"/>
      <c r="Y112" s="470"/>
      <c r="Z112" s="470"/>
    </row>
    <row r="113" spans="1:26" ht="31.5">
      <c r="A113" s="706" t="s">
        <v>270</v>
      </c>
      <c r="B113" s="721" t="s">
        <v>1617</v>
      </c>
      <c r="C113" s="661" t="s">
        <v>1823</v>
      </c>
      <c r="D113" s="661" t="s">
        <v>1801</v>
      </c>
      <c r="E113" s="652"/>
      <c r="F113" s="567" t="s">
        <v>1618</v>
      </c>
      <c r="G113" s="704">
        <v>2200</v>
      </c>
      <c r="H113" s="704">
        <v>2200</v>
      </c>
      <c r="I113" s="652"/>
      <c r="J113" s="652"/>
      <c r="K113" s="652"/>
      <c r="L113" s="652"/>
      <c r="M113" s="652"/>
      <c r="N113" s="652"/>
      <c r="O113" s="704">
        <v>2200</v>
      </c>
      <c r="P113" s="704">
        <v>2200</v>
      </c>
      <c r="Q113" s="691"/>
      <c r="R113" s="652"/>
      <c r="S113" s="652"/>
      <c r="T113" s="652"/>
      <c r="U113" s="652"/>
      <c r="V113" s="652"/>
      <c r="W113" s="686"/>
      <c r="X113" s="470"/>
      <c r="Y113" s="470"/>
      <c r="Z113" s="470"/>
    </row>
    <row r="114" spans="1:26" ht="31.5">
      <c r="A114" s="727" t="s">
        <v>113</v>
      </c>
      <c r="B114" s="715" t="s">
        <v>1619</v>
      </c>
      <c r="C114" s="661"/>
      <c r="D114" s="661"/>
      <c r="E114" s="652"/>
      <c r="F114" s="716"/>
      <c r="G114" s="716">
        <v>412189.92000000004</v>
      </c>
      <c r="H114" s="716">
        <v>412189.92000000004</v>
      </c>
      <c r="I114" s="652"/>
      <c r="J114" s="652"/>
      <c r="K114" s="652"/>
      <c r="L114" s="652"/>
      <c r="M114" s="652"/>
      <c r="N114" s="652"/>
      <c r="O114" s="716">
        <v>408989.92000000004</v>
      </c>
      <c r="P114" s="716">
        <v>408989.92000000004</v>
      </c>
      <c r="Q114" s="691"/>
      <c r="R114" s="652"/>
      <c r="S114" s="652"/>
      <c r="T114" s="652"/>
      <c r="U114" s="652"/>
      <c r="V114" s="652"/>
      <c r="W114" s="686"/>
      <c r="X114" s="470"/>
      <c r="Y114" s="470"/>
      <c r="Z114" s="470"/>
    </row>
    <row r="115" spans="1:26">
      <c r="A115" s="700">
        <v>1</v>
      </c>
      <c r="B115" s="723" t="s">
        <v>1554</v>
      </c>
      <c r="C115" s="661"/>
      <c r="D115" s="661"/>
      <c r="E115" s="652"/>
      <c r="F115" s="716"/>
      <c r="G115" s="716">
        <v>68900</v>
      </c>
      <c r="H115" s="716">
        <v>68900</v>
      </c>
      <c r="I115" s="652"/>
      <c r="J115" s="652"/>
      <c r="K115" s="652"/>
      <c r="L115" s="652"/>
      <c r="M115" s="652"/>
      <c r="N115" s="652"/>
      <c r="O115" s="716">
        <v>68900</v>
      </c>
      <c r="P115" s="716">
        <v>68900</v>
      </c>
      <c r="Q115" s="691"/>
      <c r="R115" s="652"/>
      <c r="S115" s="652"/>
      <c r="T115" s="652"/>
      <c r="U115" s="652"/>
      <c r="V115" s="652"/>
      <c r="W115" s="686"/>
      <c r="X115" s="470"/>
      <c r="Y115" s="470"/>
      <c r="Z115" s="470"/>
    </row>
    <row r="116" spans="1:26" ht="41.25" customHeight="1">
      <c r="A116" s="706" t="s">
        <v>270</v>
      </c>
      <c r="B116" s="721" t="s">
        <v>1620</v>
      </c>
      <c r="C116" s="661" t="s">
        <v>1829</v>
      </c>
      <c r="D116" s="661" t="s">
        <v>1801</v>
      </c>
      <c r="E116" s="652"/>
      <c r="F116" s="567" t="s">
        <v>1621</v>
      </c>
      <c r="G116" s="490">
        <v>2549</v>
      </c>
      <c r="H116" s="704">
        <v>2549</v>
      </c>
      <c r="I116" s="652"/>
      <c r="J116" s="652"/>
      <c r="K116" s="652"/>
      <c r="L116" s="652"/>
      <c r="M116" s="652"/>
      <c r="N116" s="652"/>
      <c r="O116" s="490">
        <v>2549</v>
      </c>
      <c r="P116" s="704">
        <v>2549</v>
      </c>
      <c r="Q116" s="691"/>
      <c r="R116" s="652"/>
      <c r="S116" s="652"/>
      <c r="T116" s="652"/>
      <c r="U116" s="652"/>
      <c r="V116" s="652"/>
      <c r="W116" s="686"/>
      <c r="X116" s="470"/>
      <c r="Y116" s="470"/>
      <c r="Z116" s="470"/>
    </row>
    <row r="117" spans="1:26" ht="41.25" customHeight="1">
      <c r="A117" s="706" t="s">
        <v>270</v>
      </c>
      <c r="B117" s="721" t="s">
        <v>1622</v>
      </c>
      <c r="C117" s="661" t="s">
        <v>1829</v>
      </c>
      <c r="D117" s="661" t="s">
        <v>1801</v>
      </c>
      <c r="E117" s="652"/>
      <c r="F117" s="567" t="s">
        <v>1623</v>
      </c>
      <c r="G117" s="490">
        <v>2414</v>
      </c>
      <c r="H117" s="704">
        <v>2414</v>
      </c>
      <c r="I117" s="652"/>
      <c r="J117" s="652"/>
      <c r="K117" s="652"/>
      <c r="L117" s="652"/>
      <c r="M117" s="652"/>
      <c r="N117" s="652"/>
      <c r="O117" s="490">
        <v>2414</v>
      </c>
      <c r="P117" s="704">
        <v>2414</v>
      </c>
      <c r="Q117" s="691"/>
      <c r="R117" s="652"/>
      <c r="S117" s="652"/>
      <c r="T117" s="652"/>
      <c r="U117" s="652"/>
      <c r="V117" s="652"/>
      <c r="W117" s="686"/>
      <c r="X117" s="470"/>
      <c r="Y117" s="470"/>
      <c r="Z117" s="470"/>
    </row>
    <row r="118" spans="1:26" ht="41.25" customHeight="1">
      <c r="A118" s="706" t="s">
        <v>270</v>
      </c>
      <c r="B118" s="721" t="s">
        <v>1834</v>
      </c>
      <c r="C118" s="661" t="s">
        <v>1829</v>
      </c>
      <c r="D118" s="661" t="s">
        <v>1801</v>
      </c>
      <c r="E118" s="652"/>
      <c r="F118" s="567" t="s">
        <v>1624</v>
      </c>
      <c r="G118" s="490">
        <v>5100</v>
      </c>
      <c r="H118" s="704">
        <v>5100</v>
      </c>
      <c r="I118" s="652"/>
      <c r="J118" s="652"/>
      <c r="K118" s="652"/>
      <c r="L118" s="652"/>
      <c r="M118" s="652"/>
      <c r="N118" s="652"/>
      <c r="O118" s="490">
        <v>5100</v>
      </c>
      <c r="P118" s="704">
        <v>5100</v>
      </c>
      <c r="Q118" s="691"/>
      <c r="R118" s="652"/>
      <c r="S118" s="652"/>
      <c r="T118" s="652"/>
      <c r="U118" s="652"/>
      <c r="V118" s="652"/>
      <c r="W118" s="686"/>
      <c r="X118" s="470"/>
      <c r="Y118" s="470"/>
      <c r="Z118" s="470"/>
    </row>
    <row r="119" spans="1:26" ht="41.25" customHeight="1">
      <c r="A119" s="706" t="s">
        <v>270</v>
      </c>
      <c r="B119" s="721" t="s">
        <v>1625</v>
      </c>
      <c r="C119" s="661" t="s">
        <v>1829</v>
      </c>
      <c r="D119" s="661" t="s">
        <v>1835</v>
      </c>
      <c r="E119" s="652"/>
      <c r="F119" s="567" t="s">
        <v>1626</v>
      </c>
      <c r="G119" s="490">
        <v>4500</v>
      </c>
      <c r="H119" s="704">
        <v>4500</v>
      </c>
      <c r="I119" s="652"/>
      <c r="J119" s="652"/>
      <c r="K119" s="652"/>
      <c r="L119" s="652"/>
      <c r="M119" s="652"/>
      <c r="N119" s="652"/>
      <c r="O119" s="490">
        <v>4500</v>
      </c>
      <c r="P119" s="704">
        <v>4500</v>
      </c>
      <c r="Q119" s="691"/>
      <c r="R119" s="652"/>
      <c r="S119" s="652"/>
      <c r="T119" s="652"/>
      <c r="U119" s="652"/>
      <c r="V119" s="652"/>
      <c r="W119" s="686" t="s">
        <v>1836</v>
      </c>
      <c r="X119" s="470"/>
      <c r="Y119" s="470"/>
      <c r="Z119" s="470"/>
    </row>
    <row r="120" spans="1:26" ht="41.25" customHeight="1">
      <c r="A120" s="706" t="s">
        <v>270</v>
      </c>
      <c r="B120" s="721" t="s">
        <v>1627</v>
      </c>
      <c r="C120" s="661" t="s">
        <v>1829</v>
      </c>
      <c r="D120" s="661" t="s">
        <v>1835</v>
      </c>
      <c r="E120" s="652"/>
      <c r="F120" s="567" t="s">
        <v>1628</v>
      </c>
      <c r="G120" s="490">
        <v>2665</v>
      </c>
      <c r="H120" s="704">
        <v>2665</v>
      </c>
      <c r="I120" s="652"/>
      <c r="J120" s="652"/>
      <c r="K120" s="652"/>
      <c r="L120" s="652"/>
      <c r="M120" s="652"/>
      <c r="N120" s="652"/>
      <c r="O120" s="490">
        <v>2665</v>
      </c>
      <c r="P120" s="704">
        <v>2665</v>
      </c>
      <c r="Q120" s="691"/>
      <c r="R120" s="652"/>
      <c r="S120" s="652"/>
      <c r="T120" s="652"/>
      <c r="U120" s="652"/>
      <c r="V120" s="652"/>
      <c r="W120" s="686"/>
      <c r="X120" s="470"/>
      <c r="Y120" s="470"/>
      <c r="Z120" s="470"/>
    </row>
    <row r="121" spans="1:26" ht="31.5">
      <c r="A121" s="706"/>
      <c r="B121" s="721" t="s">
        <v>1629</v>
      </c>
      <c r="C121" s="661" t="s">
        <v>1829</v>
      </c>
      <c r="D121" s="661" t="s">
        <v>1789</v>
      </c>
      <c r="E121" s="652"/>
      <c r="F121" s="567"/>
      <c r="G121" s="490">
        <v>51672</v>
      </c>
      <c r="H121" s="490">
        <v>51672</v>
      </c>
      <c r="I121" s="652"/>
      <c r="J121" s="652"/>
      <c r="K121" s="652"/>
      <c r="L121" s="652"/>
      <c r="M121" s="652"/>
      <c r="N121" s="652"/>
      <c r="O121" s="490">
        <v>51672</v>
      </c>
      <c r="P121" s="490">
        <v>51672</v>
      </c>
      <c r="Q121" s="691"/>
      <c r="R121" s="652"/>
      <c r="S121" s="652"/>
      <c r="T121" s="652"/>
      <c r="U121" s="652"/>
      <c r="V121" s="652"/>
      <c r="W121" s="686"/>
      <c r="X121" s="470"/>
      <c r="Y121" s="470"/>
      <c r="Z121" s="470"/>
    </row>
    <row r="122" spans="1:26">
      <c r="A122" s="700">
        <v>2</v>
      </c>
      <c r="B122" s="723" t="s">
        <v>1630</v>
      </c>
      <c r="C122" s="661"/>
      <c r="D122" s="661"/>
      <c r="E122" s="652"/>
      <c r="F122" s="716"/>
      <c r="G122" s="716">
        <v>159500</v>
      </c>
      <c r="H122" s="716">
        <v>159500</v>
      </c>
      <c r="I122" s="652"/>
      <c r="J122" s="652"/>
      <c r="K122" s="652"/>
      <c r="L122" s="652"/>
      <c r="M122" s="652"/>
      <c r="N122" s="652"/>
      <c r="O122" s="716">
        <v>159500</v>
      </c>
      <c r="P122" s="716">
        <v>159500</v>
      </c>
      <c r="Q122" s="691"/>
      <c r="R122" s="652"/>
      <c r="S122" s="652"/>
      <c r="T122" s="652"/>
      <c r="U122" s="652"/>
      <c r="V122" s="652"/>
      <c r="W122" s="686"/>
      <c r="X122" s="470"/>
      <c r="Y122" s="470"/>
      <c r="Z122" s="470"/>
    </row>
    <row r="123" spans="1:26" ht="58.5" customHeight="1">
      <c r="A123" s="706" t="s">
        <v>270</v>
      </c>
      <c r="B123" s="728" t="s">
        <v>1631</v>
      </c>
      <c r="C123" s="661" t="s">
        <v>1828</v>
      </c>
      <c r="D123" s="661" t="s">
        <v>1789</v>
      </c>
      <c r="E123" s="652"/>
      <c r="F123" s="567" t="s">
        <v>1632</v>
      </c>
      <c r="G123" s="704">
        <v>65000</v>
      </c>
      <c r="H123" s="704">
        <v>65000</v>
      </c>
      <c r="I123" s="652"/>
      <c r="J123" s="652"/>
      <c r="K123" s="652"/>
      <c r="L123" s="652"/>
      <c r="M123" s="652"/>
      <c r="N123" s="652"/>
      <c r="O123" s="704">
        <v>65000</v>
      </c>
      <c r="P123" s="704">
        <v>65000</v>
      </c>
      <c r="Q123" s="691"/>
      <c r="R123" s="652"/>
      <c r="S123" s="652"/>
      <c r="T123" s="652"/>
      <c r="U123" s="652"/>
      <c r="V123" s="652"/>
      <c r="W123" s="686"/>
      <c r="X123" s="470"/>
      <c r="Y123" s="470"/>
      <c r="Z123" s="470"/>
    </row>
    <row r="124" spans="1:26" ht="68.25" customHeight="1">
      <c r="A124" s="706" t="s">
        <v>270</v>
      </c>
      <c r="B124" s="729" t="s">
        <v>1633</v>
      </c>
      <c r="C124" s="661" t="s">
        <v>1828</v>
      </c>
      <c r="D124" s="661" t="s">
        <v>1835</v>
      </c>
      <c r="E124" s="652"/>
      <c r="F124" s="567" t="s">
        <v>1634</v>
      </c>
      <c r="G124" s="704">
        <v>90000</v>
      </c>
      <c r="H124" s="704">
        <v>90000</v>
      </c>
      <c r="I124" s="652"/>
      <c r="J124" s="652"/>
      <c r="K124" s="652"/>
      <c r="L124" s="652"/>
      <c r="M124" s="652"/>
      <c r="N124" s="652"/>
      <c r="O124" s="704">
        <v>90000</v>
      </c>
      <c r="P124" s="704">
        <v>90000</v>
      </c>
      <c r="Q124" s="691"/>
      <c r="R124" s="652"/>
      <c r="S124" s="652"/>
      <c r="T124" s="652"/>
      <c r="U124" s="652"/>
      <c r="V124" s="652"/>
      <c r="W124" s="686"/>
      <c r="X124" s="470"/>
      <c r="Y124" s="470"/>
      <c r="Z124" s="470"/>
    </row>
    <row r="125" spans="1:26" ht="35.25" customHeight="1">
      <c r="A125" s="706"/>
      <c r="B125" s="721" t="s">
        <v>1635</v>
      </c>
      <c r="C125" s="661" t="s">
        <v>1828</v>
      </c>
      <c r="D125" s="661" t="s">
        <v>1837</v>
      </c>
      <c r="E125" s="652"/>
      <c r="F125" s="567"/>
      <c r="G125" s="490">
        <v>4500</v>
      </c>
      <c r="H125" s="490">
        <v>4500</v>
      </c>
      <c r="I125" s="652"/>
      <c r="J125" s="652"/>
      <c r="K125" s="652"/>
      <c r="L125" s="652"/>
      <c r="M125" s="652"/>
      <c r="N125" s="652"/>
      <c r="O125" s="490">
        <v>4500</v>
      </c>
      <c r="P125" s="490">
        <v>4500</v>
      </c>
      <c r="Q125" s="691"/>
      <c r="R125" s="652"/>
      <c r="S125" s="652"/>
      <c r="T125" s="652"/>
      <c r="U125" s="652"/>
      <c r="V125" s="652"/>
      <c r="W125" s="686" t="s">
        <v>76</v>
      </c>
      <c r="X125" s="470"/>
      <c r="Y125" s="470"/>
      <c r="Z125" s="470"/>
    </row>
    <row r="126" spans="1:26" ht="22.5" customHeight="1">
      <c r="A126" s="700">
        <v>3</v>
      </c>
      <c r="B126" s="723" t="s">
        <v>1571</v>
      </c>
      <c r="C126" s="661"/>
      <c r="D126" s="661"/>
      <c r="E126" s="652"/>
      <c r="F126" s="716"/>
      <c r="G126" s="716">
        <v>46100</v>
      </c>
      <c r="H126" s="716">
        <v>46100</v>
      </c>
      <c r="I126" s="652"/>
      <c r="J126" s="652"/>
      <c r="K126" s="652"/>
      <c r="L126" s="652"/>
      <c r="M126" s="652"/>
      <c r="N126" s="652"/>
      <c r="O126" s="716">
        <v>42900</v>
      </c>
      <c r="P126" s="716">
        <v>42900</v>
      </c>
      <c r="Q126" s="691"/>
      <c r="R126" s="652"/>
      <c r="S126" s="652"/>
      <c r="T126" s="652"/>
      <c r="U126" s="652"/>
      <c r="V126" s="652"/>
      <c r="W126" s="686"/>
      <c r="X126" s="470"/>
      <c r="Y126" s="470"/>
      <c r="Z126" s="470"/>
    </row>
    <row r="127" spans="1:26" ht="36.75" customHeight="1">
      <c r="A127" s="706" t="s">
        <v>270</v>
      </c>
      <c r="B127" s="721" t="s">
        <v>1636</v>
      </c>
      <c r="C127" s="661" t="s">
        <v>1827</v>
      </c>
      <c r="D127" s="661" t="s">
        <v>1789</v>
      </c>
      <c r="E127" s="652"/>
      <c r="F127" s="567" t="s">
        <v>1637</v>
      </c>
      <c r="G127" s="704">
        <v>21500</v>
      </c>
      <c r="H127" s="704">
        <v>21500</v>
      </c>
      <c r="I127" s="652"/>
      <c r="J127" s="652"/>
      <c r="K127" s="652"/>
      <c r="L127" s="652"/>
      <c r="M127" s="652"/>
      <c r="N127" s="652"/>
      <c r="O127" s="704">
        <v>21500</v>
      </c>
      <c r="P127" s="704">
        <v>21500</v>
      </c>
      <c r="Q127" s="691"/>
      <c r="R127" s="652"/>
      <c r="S127" s="652"/>
      <c r="T127" s="652"/>
      <c r="U127" s="652"/>
      <c r="V127" s="652"/>
      <c r="W127" s="686"/>
      <c r="X127" s="470"/>
      <c r="Y127" s="470"/>
      <c r="Z127" s="470"/>
    </row>
    <row r="128" spans="1:26" ht="38.25" customHeight="1">
      <c r="A128" s="706" t="s">
        <v>270</v>
      </c>
      <c r="B128" s="721" t="s">
        <v>1638</v>
      </c>
      <c r="C128" s="661" t="s">
        <v>1827</v>
      </c>
      <c r="D128" s="661" t="s">
        <v>1801</v>
      </c>
      <c r="E128" s="652"/>
      <c r="F128" s="567"/>
      <c r="G128" s="704">
        <v>3200</v>
      </c>
      <c r="H128" s="704">
        <v>3200</v>
      </c>
      <c r="I128" s="652"/>
      <c r="J128" s="652"/>
      <c r="K128" s="652"/>
      <c r="L128" s="652"/>
      <c r="M128" s="652"/>
      <c r="N128" s="652"/>
      <c r="O128" s="704"/>
      <c r="P128" s="704"/>
      <c r="Q128" s="691"/>
      <c r="R128" s="652"/>
      <c r="S128" s="652"/>
      <c r="T128" s="652"/>
      <c r="U128" s="652"/>
      <c r="V128" s="652"/>
      <c r="W128" s="686" t="s">
        <v>1677</v>
      </c>
      <c r="X128" s="470"/>
      <c r="Y128" s="470"/>
      <c r="Z128" s="470"/>
    </row>
    <row r="129" spans="1:26" ht="41.25" customHeight="1">
      <c r="A129" s="706" t="s">
        <v>270</v>
      </c>
      <c r="B129" s="721" t="s">
        <v>1639</v>
      </c>
      <c r="C129" s="661" t="s">
        <v>1827</v>
      </c>
      <c r="D129" s="661" t="s">
        <v>1801</v>
      </c>
      <c r="E129" s="652"/>
      <c r="F129" s="567" t="s">
        <v>1640</v>
      </c>
      <c r="G129" s="704">
        <v>7000</v>
      </c>
      <c r="H129" s="704">
        <v>7000</v>
      </c>
      <c r="I129" s="652"/>
      <c r="J129" s="652"/>
      <c r="K129" s="652"/>
      <c r="L129" s="652"/>
      <c r="M129" s="652"/>
      <c r="N129" s="652"/>
      <c r="O129" s="704">
        <v>7000</v>
      </c>
      <c r="P129" s="704">
        <v>7000</v>
      </c>
      <c r="Q129" s="691"/>
      <c r="R129" s="652"/>
      <c r="S129" s="652"/>
      <c r="T129" s="652"/>
      <c r="U129" s="652"/>
      <c r="V129" s="652"/>
      <c r="W129" s="686"/>
      <c r="X129" s="470"/>
      <c r="Y129" s="470"/>
      <c r="Z129" s="470"/>
    </row>
    <row r="130" spans="1:26" ht="41.25" customHeight="1">
      <c r="A130" s="706" t="s">
        <v>270</v>
      </c>
      <c r="B130" s="721" t="s">
        <v>1641</v>
      </c>
      <c r="C130" s="661" t="s">
        <v>1827</v>
      </c>
      <c r="D130" s="661" t="s">
        <v>1801</v>
      </c>
      <c r="E130" s="652"/>
      <c r="F130" s="567" t="s">
        <v>1642</v>
      </c>
      <c r="G130" s="704">
        <v>10400</v>
      </c>
      <c r="H130" s="704">
        <v>10400</v>
      </c>
      <c r="I130" s="652"/>
      <c r="J130" s="652"/>
      <c r="K130" s="652"/>
      <c r="L130" s="652"/>
      <c r="M130" s="652"/>
      <c r="N130" s="652"/>
      <c r="O130" s="704">
        <v>10400</v>
      </c>
      <c r="P130" s="704">
        <v>10400</v>
      </c>
      <c r="Q130" s="691"/>
      <c r="R130" s="652"/>
      <c r="S130" s="652"/>
      <c r="T130" s="652"/>
      <c r="U130" s="652"/>
      <c r="V130" s="652"/>
      <c r="W130" s="686"/>
      <c r="X130" s="470"/>
      <c r="Y130" s="470"/>
      <c r="Z130" s="470"/>
    </row>
    <row r="131" spans="1:26" ht="41.25" customHeight="1">
      <c r="A131" s="706" t="s">
        <v>270</v>
      </c>
      <c r="B131" s="721" t="s">
        <v>1643</v>
      </c>
      <c r="C131" s="661" t="s">
        <v>1827</v>
      </c>
      <c r="D131" s="661" t="s">
        <v>1801</v>
      </c>
      <c r="E131" s="652"/>
      <c r="F131" s="567" t="s">
        <v>1644</v>
      </c>
      <c r="G131" s="704">
        <v>4000</v>
      </c>
      <c r="H131" s="704">
        <v>4000</v>
      </c>
      <c r="I131" s="652"/>
      <c r="J131" s="652"/>
      <c r="K131" s="652"/>
      <c r="L131" s="652"/>
      <c r="M131" s="652"/>
      <c r="N131" s="652"/>
      <c r="O131" s="704">
        <v>4000</v>
      </c>
      <c r="P131" s="704">
        <v>4000</v>
      </c>
      <c r="Q131" s="691"/>
      <c r="R131" s="652"/>
      <c r="S131" s="652"/>
      <c r="T131" s="652"/>
      <c r="U131" s="652"/>
      <c r="V131" s="652"/>
      <c r="W131" s="686"/>
      <c r="X131" s="470"/>
      <c r="Y131" s="470"/>
      <c r="Z131" s="470"/>
    </row>
    <row r="132" spans="1:26">
      <c r="A132" s="700">
        <v>4</v>
      </c>
      <c r="B132" s="723" t="s">
        <v>1587</v>
      </c>
      <c r="C132" s="661"/>
      <c r="D132" s="661"/>
      <c r="E132" s="652"/>
      <c r="F132" s="716"/>
      <c r="G132" s="716">
        <v>118177.92000000001</v>
      </c>
      <c r="H132" s="716">
        <v>118177.92000000001</v>
      </c>
      <c r="I132" s="652"/>
      <c r="J132" s="652"/>
      <c r="K132" s="652"/>
      <c r="L132" s="652"/>
      <c r="M132" s="652"/>
      <c r="N132" s="652"/>
      <c r="O132" s="716">
        <v>118177.92000000001</v>
      </c>
      <c r="P132" s="716">
        <v>118177.92000000001</v>
      </c>
      <c r="Q132" s="691"/>
      <c r="R132" s="652"/>
      <c r="S132" s="652"/>
      <c r="T132" s="652"/>
      <c r="U132" s="652"/>
      <c r="V132" s="652"/>
      <c r="W132" s="686"/>
      <c r="X132" s="470"/>
      <c r="Y132" s="470"/>
      <c r="Z132" s="470"/>
    </row>
    <row r="133" spans="1:26" ht="44.25" customHeight="1">
      <c r="A133" s="706" t="s">
        <v>270</v>
      </c>
      <c r="B133" s="721" t="s">
        <v>1645</v>
      </c>
      <c r="C133" s="661" t="s">
        <v>1832</v>
      </c>
      <c r="D133" s="661" t="s">
        <v>1789</v>
      </c>
      <c r="E133" s="652"/>
      <c r="F133" s="567" t="s">
        <v>1646</v>
      </c>
      <c r="G133" s="704">
        <v>63000</v>
      </c>
      <c r="H133" s="704">
        <v>63000</v>
      </c>
      <c r="I133" s="652"/>
      <c r="J133" s="652"/>
      <c r="K133" s="652"/>
      <c r="L133" s="652"/>
      <c r="M133" s="652"/>
      <c r="N133" s="652"/>
      <c r="O133" s="704">
        <v>63000</v>
      </c>
      <c r="P133" s="704">
        <v>63000</v>
      </c>
      <c r="Q133" s="463"/>
      <c r="R133" s="652"/>
      <c r="S133" s="652"/>
      <c r="T133" s="652"/>
      <c r="U133" s="652"/>
      <c r="V133" s="652"/>
      <c r="W133" s="463"/>
      <c r="X133" s="470"/>
      <c r="Y133" s="470"/>
      <c r="Z133" s="470"/>
    </row>
    <row r="134" spans="1:26" ht="44.25" customHeight="1">
      <c r="A134" s="706" t="s">
        <v>270</v>
      </c>
      <c r="B134" s="721" t="s">
        <v>1647</v>
      </c>
      <c r="C134" s="661" t="s">
        <v>1832</v>
      </c>
      <c r="D134" s="661" t="s">
        <v>1789</v>
      </c>
      <c r="E134" s="652"/>
      <c r="F134" s="567"/>
      <c r="G134" s="704">
        <v>17175</v>
      </c>
      <c r="H134" s="704">
        <v>17175</v>
      </c>
      <c r="I134" s="652"/>
      <c r="J134" s="652"/>
      <c r="K134" s="652"/>
      <c r="L134" s="652"/>
      <c r="M134" s="652"/>
      <c r="N134" s="652"/>
      <c r="O134" s="704">
        <v>17175</v>
      </c>
      <c r="P134" s="704">
        <v>17175</v>
      </c>
      <c r="Q134" s="463"/>
      <c r="R134" s="652"/>
      <c r="S134" s="652"/>
      <c r="T134" s="652"/>
      <c r="U134" s="652"/>
      <c r="V134" s="652"/>
      <c r="W134" s="463"/>
      <c r="X134" s="470"/>
      <c r="Y134" s="470"/>
      <c r="Z134" s="470"/>
    </row>
    <row r="135" spans="1:26" ht="44.25" customHeight="1">
      <c r="A135" s="706" t="s">
        <v>270</v>
      </c>
      <c r="B135" s="721" t="s">
        <v>1648</v>
      </c>
      <c r="C135" s="661" t="s">
        <v>1832</v>
      </c>
      <c r="D135" s="661" t="s">
        <v>1789</v>
      </c>
      <c r="E135" s="652"/>
      <c r="F135" s="567" t="s">
        <v>1649</v>
      </c>
      <c r="G135" s="704">
        <v>6300</v>
      </c>
      <c r="H135" s="704">
        <v>6300</v>
      </c>
      <c r="I135" s="652"/>
      <c r="J135" s="652"/>
      <c r="K135" s="652"/>
      <c r="L135" s="652"/>
      <c r="M135" s="652"/>
      <c r="N135" s="652"/>
      <c r="O135" s="704">
        <v>6300</v>
      </c>
      <c r="P135" s="704">
        <v>6300</v>
      </c>
      <c r="Q135" s="463"/>
      <c r="R135" s="652"/>
      <c r="S135" s="652"/>
      <c r="T135" s="652"/>
      <c r="U135" s="652"/>
      <c r="V135" s="652"/>
      <c r="W135" s="463"/>
      <c r="X135" s="470"/>
      <c r="Y135" s="470"/>
      <c r="Z135" s="470"/>
    </row>
    <row r="136" spans="1:26" ht="44.25" customHeight="1">
      <c r="A136" s="706"/>
      <c r="B136" s="721" t="s">
        <v>1650</v>
      </c>
      <c r="C136" s="661" t="s">
        <v>1832</v>
      </c>
      <c r="D136" s="661" t="s">
        <v>1789</v>
      </c>
      <c r="E136" s="652"/>
      <c r="F136" s="567"/>
      <c r="G136" s="704">
        <v>8695</v>
      </c>
      <c r="H136" s="704">
        <v>8695</v>
      </c>
      <c r="I136" s="652"/>
      <c r="J136" s="652"/>
      <c r="K136" s="652"/>
      <c r="L136" s="652"/>
      <c r="M136" s="652"/>
      <c r="N136" s="652"/>
      <c r="O136" s="704">
        <v>8695</v>
      </c>
      <c r="P136" s="704">
        <v>8695</v>
      </c>
      <c r="Q136" s="463"/>
      <c r="R136" s="652"/>
      <c r="S136" s="652"/>
      <c r="T136" s="652"/>
      <c r="U136" s="652"/>
      <c r="V136" s="652"/>
      <c r="W136" s="463"/>
      <c r="X136" s="470"/>
      <c r="Y136" s="470"/>
      <c r="Z136" s="470"/>
    </row>
    <row r="137" spans="1:26" ht="44.25" customHeight="1">
      <c r="A137" s="706" t="s">
        <v>270</v>
      </c>
      <c r="B137" s="721" t="s">
        <v>1651</v>
      </c>
      <c r="C137" s="661" t="s">
        <v>1832</v>
      </c>
      <c r="D137" s="661" t="s">
        <v>1789</v>
      </c>
      <c r="E137" s="652"/>
      <c r="F137" s="567" t="s">
        <v>1652</v>
      </c>
      <c r="G137" s="704">
        <v>5500</v>
      </c>
      <c r="H137" s="704">
        <v>5500</v>
      </c>
      <c r="I137" s="652"/>
      <c r="J137" s="652"/>
      <c r="K137" s="652"/>
      <c r="L137" s="652"/>
      <c r="M137" s="652"/>
      <c r="N137" s="652"/>
      <c r="O137" s="704">
        <v>5500</v>
      </c>
      <c r="P137" s="704">
        <v>5500</v>
      </c>
      <c r="Q137" s="463"/>
      <c r="R137" s="652"/>
      <c r="S137" s="652"/>
      <c r="T137" s="652"/>
      <c r="U137" s="652"/>
      <c r="V137" s="652"/>
      <c r="W137" s="463"/>
      <c r="X137" s="470"/>
      <c r="Y137" s="470"/>
      <c r="Z137" s="470"/>
    </row>
    <row r="138" spans="1:26" ht="25.5" customHeight="1">
      <c r="A138" s="706" t="s">
        <v>270</v>
      </c>
      <c r="B138" s="721" t="s">
        <v>1653</v>
      </c>
      <c r="C138" s="661" t="s">
        <v>1832</v>
      </c>
      <c r="D138" s="661" t="s">
        <v>1801</v>
      </c>
      <c r="E138" s="652"/>
      <c r="F138" s="567"/>
      <c r="G138" s="704">
        <v>4023.96</v>
      </c>
      <c r="H138" s="704">
        <v>4023.96</v>
      </c>
      <c r="I138" s="652"/>
      <c r="J138" s="652"/>
      <c r="K138" s="652"/>
      <c r="L138" s="652"/>
      <c r="M138" s="652"/>
      <c r="N138" s="652"/>
      <c r="O138" s="704">
        <v>4023.96</v>
      </c>
      <c r="P138" s="704">
        <v>4023.96</v>
      </c>
      <c r="Q138" s="463"/>
      <c r="R138" s="652"/>
      <c r="S138" s="652"/>
      <c r="T138" s="652"/>
      <c r="U138" s="652"/>
      <c r="V138" s="652"/>
      <c r="W138" s="463"/>
      <c r="X138" s="470"/>
      <c r="Y138" s="470"/>
      <c r="Z138" s="470"/>
    </row>
    <row r="139" spans="1:26" ht="25.5" customHeight="1">
      <c r="A139" s="706" t="s">
        <v>270</v>
      </c>
      <c r="B139" s="721" t="s">
        <v>1654</v>
      </c>
      <c r="C139" s="661" t="s">
        <v>1832</v>
      </c>
      <c r="D139" s="661" t="s">
        <v>1801</v>
      </c>
      <c r="E139" s="652"/>
      <c r="F139" s="567"/>
      <c r="G139" s="704">
        <v>1341.32</v>
      </c>
      <c r="H139" s="704">
        <v>1341.32</v>
      </c>
      <c r="I139" s="652"/>
      <c r="J139" s="652"/>
      <c r="K139" s="652"/>
      <c r="L139" s="652"/>
      <c r="M139" s="652"/>
      <c r="N139" s="652"/>
      <c r="O139" s="704">
        <v>1341.32</v>
      </c>
      <c r="P139" s="704">
        <v>1341.32</v>
      </c>
      <c r="Q139" s="463"/>
      <c r="R139" s="652"/>
      <c r="S139" s="652"/>
      <c r="T139" s="652"/>
      <c r="U139" s="652"/>
      <c r="V139" s="652"/>
      <c r="W139" s="463"/>
      <c r="X139" s="470"/>
      <c r="Y139" s="470"/>
      <c r="Z139" s="470"/>
    </row>
    <row r="140" spans="1:26">
      <c r="A140" s="706" t="s">
        <v>270</v>
      </c>
      <c r="B140" s="721" t="s">
        <v>1655</v>
      </c>
      <c r="C140" s="661" t="s">
        <v>1832</v>
      </c>
      <c r="D140" s="661" t="s">
        <v>1801</v>
      </c>
      <c r="E140" s="652"/>
      <c r="F140" s="567"/>
      <c r="G140" s="704">
        <v>2682.64</v>
      </c>
      <c r="H140" s="704">
        <v>2682.64</v>
      </c>
      <c r="I140" s="652"/>
      <c r="J140" s="652"/>
      <c r="K140" s="652"/>
      <c r="L140" s="652"/>
      <c r="M140" s="652"/>
      <c r="N140" s="652"/>
      <c r="O140" s="704">
        <v>2682.64</v>
      </c>
      <c r="P140" s="704">
        <v>2682.64</v>
      </c>
      <c r="Q140" s="463"/>
      <c r="R140" s="652"/>
      <c r="S140" s="652"/>
      <c r="T140" s="652"/>
      <c r="U140" s="652"/>
      <c r="V140" s="652"/>
      <c r="W140" s="463"/>
      <c r="X140" s="470"/>
      <c r="Y140" s="470"/>
      <c r="Z140" s="470"/>
    </row>
    <row r="141" spans="1:26" ht="44.25" customHeight="1">
      <c r="A141" s="706" t="s">
        <v>270</v>
      </c>
      <c r="B141" s="721" t="s">
        <v>1656</v>
      </c>
      <c r="C141" s="661" t="s">
        <v>1832</v>
      </c>
      <c r="D141" s="661" t="s">
        <v>1801</v>
      </c>
      <c r="E141" s="652"/>
      <c r="F141" s="567" t="s">
        <v>1657</v>
      </c>
      <c r="G141" s="704">
        <v>5000</v>
      </c>
      <c r="H141" s="704">
        <v>5000</v>
      </c>
      <c r="I141" s="652"/>
      <c r="J141" s="652"/>
      <c r="K141" s="652"/>
      <c r="L141" s="652"/>
      <c r="M141" s="652"/>
      <c r="N141" s="652"/>
      <c r="O141" s="704">
        <v>5000</v>
      </c>
      <c r="P141" s="704">
        <v>5000</v>
      </c>
      <c r="Q141" s="463"/>
      <c r="R141" s="652"/>
      <c r="S141" s="652"/>
      <c r="T141" s="652"/>
      <c r="U141" s="652"/>
      <c r="V141" s="652"/>
      <c r="W141" s="463"/>
      <c r="X141" s="470"/>
      <c r="Y141" s="470"/>
      <c r="Z141" s="470"/>
    </row>
    <row r="142" spans="1:26" ht="44.25" customHeight="1">
      <c r="A142" s="706" t="s">
        <v>270</v>
      </c>
      <c r="B142" s="721" t="s">
        <v>1658</v>
      </c>
      <c r="C142" s="661" t="s">
        <v>1832</v>
      </c>
      <c r="D142" s="661" t="s">
        <v>1801</v>
      </c>
      <c r="E142" s="652"/>
      <c r="F142" s="567" t="s">
        <v>1659</v>
      </c>
      <c r="G142" s="704">
        <v>560</v>
      </c>
      <c r="H142" s="704">
        <v>560</v>
      </c>
      <c r="I142" s="652"/>
      <c r="J142" s="652"/>
      <c r="K142" s="652"/>
      <c r="L142" s="652"/>
      <c r="M142" s="652"/>
      <c r="N142" s="652"/>
      <c r="O142" s="704">
        <v>560</v>
      </c>
      <c r="P142" s="704">
        <v>560</v>
      </c>
      <c r="Q142" s="463"/>
      <c r="R142" s="652"/>
      <c r="S142" s="652"/>
      <c r="T142" s="652"/>
      <c r="U142" s="652"/>
      <c r="V142" s="652"/>
      <c r="W142" s="463"/>
      <c r="X142" s="470"/>
      <c r="Y142" s="470"/>
      <c r="Z142" s="470"/>
    </row>
    <row r="143" spans="1:26" ht="44.25" customHeight="1">
      <c r="A143" s="706" t="s">
        <v>270</v>
      </c>
      <c r="B143" s="721" t="s">
        <v>1660</v>
      </c>
      <c r="C143" s="661" t="s">
        <v>1832</v>
      </c>
      <c r="D143" s="661" t="s">
        <v>1801</v>
      </c>
      <c r="E143" s="652"/>
      <c r="F143" s="567" t="s">
        <v>1661</v>
      </c>
      <c r="G143" s="704">
        <v>1900</v>
      </c>
      <c r="H143" s="704">
        <v>1900</v>
      </c>
      <c r="I143" s="652"/>
      <c r="J143" s="652"/>
      <c r="K143" s="652"/>
      <c r="L143" s="652"/>
      <c r="M143" s="652"/>
      <c r="N143" s="652"/>
      <c r="O143" s="704">
        <v>1900</v>
      </c>
      <c r="P143" s="704">
        <v>1900</v>
      </c>
      <c r="Q143" s="463"/>
      <c r="R143" s="652"/>
      <c r="S143" s="652"/>
      <c r="T143" s="652"/>
      <c r="U143" s="652"/>
      <c r="V143" s="652"/>
      <c r="W143" s="463"/>
      <c r="X143" s="470"/>
      <c r="Y143" s="470"/>
      <c r="Z143" s="470"/>
    </row>
    <row r="144" spans="1:26" ht="44.25" customHeight="1">
      <c r="A144" s="706" t="s">
        <v>270</v>
      </c>
      <c r="B144" s="721" t="s">
        <v>1662</v>
      </c>
      <c r="C144" s="661" t="s">
        <v>1832</v>
      </c>
      <c r="D144" s="661" t="s">
        <v>1801</v>
      </c>
      <c r="E144" s="652"/>
      <c r="F144" s="567" t="s">
        <v>1663</v>
      </c>
      <c r="G144" s="704">
        <v>2000</v>
      </c>
      <c r="H144" s="704">
        <v>2000</v>
      </c>
      <c r="I144" s="652"/>
      <c r="J144" s="652"/>
      <c r="K144" s="652"/>
      <c r="L144" s="652"/>
      <c r="M144" s="652"/>
      <c r="N144" s="652"/>
      <c r="O144" s="704">
        <v>2000</v>
      </c>
      <c r="P144" s="704">
        <v>2000</v>
      </c>
      <c r="Q144" s="463"/>
      <c r="R144" s="652"/>
      <c r="S144" s="652"/>
      <c r="T144" s="652"/>
      <c r="U144" s="652"/>
      <c r="V144" s="652"/>
      <c r="W144" s="463"/>
      <c r="X144" s="470"/>
      <c r="Y144" s="470"/>
      <c r="Z144" s="470"/>
    </row>
    <row r="145" spans="1:26" ht="44.25" customHeight="1">
      <c r="A145" s="727">
        <v>5</v>
      </c>
      <c r="B145" s="730" t="s">
        <v>1608</v>
      </c>
      <c r="C145" s="661"/>
      <c r="D145" s="661"/>
      <c r="E145" s="652"/>
      <c r="F145" s="567"/>
      <c r="G145" s="731">
        <v>2012</v>
      </c>
      <c r="H145" s="731">
        <v>2012</v>
      </c>
      <c r="I145" s="652"/>
      <c r="J145" s="652"/>
      <c r="K145" s="652"/>
      <c r="L145" s="652"/>
      <c r="M145" s="652"/>
      <c r="N145" s="652"/>
      <c r="O145" s="731">
        <v>2012</v>
      </c>
      <c r="P145" s="731">
        <v>2012</v>
      </c>
      <c r="Q145" s="463"/>
      <c r="R145" s="652"/>
      <c r="S145" s="652"/>
      <c r="T145" s="652"/>
      <c r="U145" s="652"/>
      <c r="V145" s="652"/>
      <c r="W145" s="463"/>
      <c r="X145" s="470"/>
      <c r="Y145" s="470"/>
      <c r="Z145" s="470"/>
    </row>
    <row r="146" spans="1:26" ht="36.75" customHeight="1">
      <c r="A146" s="706" t="s">
        <v>270</v>
      </c>
      <c r="B146" s="721" t="s">
        <v>1664</v>
      </c>
      <c r="C146" s="661" t="s">
        <v>1823</v>
      </c>
      <c r="D146" s="661" t="s">
        <v>1801</v>
      </c>
      <c r="E146" s="652"/>
      <c r="F146" s="567"/>
      <c r="G146" s="490">
        <v>2012</v>
      </c>
      <c r="H146" s="704">
        <v>2012</v>
      </c>
      <c r="I146" s="652"/>
      <c r="J146" s="652"/>
      <c r="K146" s="652"/>
      <c r="L146" s="652"/>
      <c r="M146" s="652"/>
      <c r="N146" s="652"/>
      <c r="O146" s="490">
        <v>2012</v>
      </c>
      <c r="P146" s="704">
        <v>2012</v>
      </c>
      <c r="Q146" s="463"/>
      <c r="R146" s="652"/>
      <c r="S146" s="652"/>
      <c r="T146" s="652"/>
      <c r="U146" s="652"/>
      <c r="V146" s="652"/>
      <c r="W146" s="463"/>
      <c r="X146" s="470"/>
      <c r="Y146" s="470"/>
      <c r="Z146" s="470"/>
    </row>
    <row r="147" spans="1:26">
      <c r="A147" s="727">
        <v>6</v>
      </c>
      <c r="B147" s="730" t="s">
        <v>1665</v>
      </c>
      <c r="C147" s="661"/>
      <c r="D147" s="661"/>
      <c r="E147" s="652"/>
      <c r="F147" s="716"/>
      <c r="G147" s="716">
        <v>17500</v>
      </c>
      <c r="H147" s="716">
        <v>17500</v>
      </c>
      <c r="I147" s="652"/>
      <c r="J147" s="652"/>
      <c r="K147" s="652"/>
      <c r="L147" s="652"/>
      <c r="M147" s="652"/>
      <c r="N147" s="652"/>
      <c r="O147" s="716">
        <v>17500</v>
      </c>
      <c r="P147" s="716">
        <v>17500</v>
      </c>
      <c r="Q147" s="463"/>
      <c r="R147" s="652"/>
      <c r="S147" s="652"/>
      <c r="T147" s="652"/>
      <c r="U147" s="652"/>
      <c r="V147" s="652"/>
      <c r="W147" s="463"/>
      <c r="X147" s="470"/>
      <c r="Y147" s="470"/>
      <c r="Z147" s="470"/>
    </row>
    <row r="148" spans="1:26" ht="41.25" customHeight="1">
      <c r="A148" s="706" t="s">
        <v>270</v>
      </c>
      <c r="B148" s="721" t="s">
        <v>1666</v>
      </c>
      <c r="C148" s="661" t="s">
        <v>1838</v>
      </c>
      <c r="D148" s="661" t="s">
        <v>1801</v>
      </c>
      <c r="E148" s="652"/>
      <c r="F148" s="567" t="s">
        <v>1667</v>
      </c>
      <c r="G148" s="490">
        <v>14000</v>
      </c>
      <c r="H148" s="704">
        <v>14000</v>
      </c>
      <c r="I148" s="652"/>
      <c r="J148" s="652"/>
      <c r="K148" s="652"/>
      <c r="L148" s="652"/>
      <c r="M148" s="652"/>
      <c r="N148" s="652"/>
      <c r="O148" s="490">
        <v>14000</v>
      </c>
      <c r="P148" s="704">
        <v>14000</v>
      </c>
      <c r="Q148" s="463"/>
      <c r="R148" s="652"/>
      <c r="S148" s="652"/>
      <c r="T148" s="652"/>
      <c r="U148" s="652"/>
      <c r="V148" s="652"/>
      <c r="W148" s="463"/>
      <c r="X148" s="470"/>
      <c r="Y148" s="470"/>
      <c r="Z148" s="470"/>
    </row>
    <row r="149" spans="1:26" ht="37.5" customHeight="1">
      <c r="A149" s="706" t="s">
        <v>270</v>
      </c>
      <c r="B149" s="721" t="s">
        <v>1668</v>
      </c>
      <c r="C149" s="661" t="s">
        <v>1838</v>
      </c>
      <c r="D149" s="661" t="s">
        <v>1801</v>
      </c>
      <c r="E149" s="652"/>
      <c r="F149" s="567" t="s">
        <v>1669</v>
      </c>
      <c r="G149" s="490">
        <v>3500</v>
      </c>
      <c r="H149" s="704">
        <v>3500</v>
      </c>
      <c r="I149" s="652"/>
      <c r="J149" s="652"/>
      <c r="K149" s="652"/>
      <c r="L149" s="652"/>
      <c r="M149" s="652"/>
      <c r="N149" s="652"/>
      <c r="O149" s="490">
        <v>3500</v>
      </c>
      <c r="P149" s="704">
        <v>3500</v>
      </c>
      <c r="Q149" s="463"/>
      <c r="R149" s="652"/>
      <c r="S149" s="652"/>
      <c r="T149" s="652"/>
      <c r="U149" s="652"/>
      <c r="V149" s="652"/>
      <c r="W149" s="463"/>
      <c r="X149" s="470"/>
      <c r="Y149" s="470"/>
      <c r="Z149" s="470"/>
    </row>
    <row r="150" spans="1:26" ht="29.25" customHeight="1">
      <c r="A150" s="727" t="s">
        <v>133</v>
      </c>
      <c r="B150" s="715" t="s">
        <v>1676</v>
      </c>
      <c r="C150" s="661"/>
      <c r="D150" s="646"/>
      <c r="E150" s="652"/>
      <c r="F150" s="620"/>
      <c r="G150" s="699"/>
      <c r="H150" s="716"/>
      <c r="I150" s="652"/>
      <c r="J150" s="652"/>
      <c r="K150" s="652"/>
      <c r="L150" s="652"/>
      <c r="M150" s="652"/>
      <c r="N150" s="652"/>
      <c r="O150" s="716">
        <v>40073</v>
      </c>
      <c r="P150" s="716">
        <v>40073</v>
      </c>
      <c r="Q150" s="463"/>
      <c r="R150" s="652"/>
      <c r="S150" s="652"/>
      <c r="T150" s="652"/>
      <c r="U150" s="652"/>
      <c r="V150" s="652"/>
      <c r="W150" s="463"/>
      <c r="X150" s="470"/>
      <c r="Y150" s="470"/>
      <c r="Z150" s="470"/>
    </row>
    <row r="151" spans="1:26" ht="29.25" customHeight="1">
      <c r="A151" s="661" t="s">
        <v>1401</v>
      </c>
      <c r="B151" s="732" t="s">
        <v>1670</v>
      </c>
      <c r="C151" s="661"/>
      <c r="D151" s="661" t="s">
        <v>1824</v>
      </c>
      <c r="E151" s="652"/>
      <c r="F151" s="652"/>
      <c r="G151" s="699">
        <v>41000</v>
      </c>
      <c r="H151" s="733">
        <v>41000</v>
      </c>
      <c r="I151" s="652"/>
      <c r="J151" s="652"/>
      <c r="K151" s="652"/>
      <c r="L151" s="652"/>
      <c r="M151" s="652"/>
      <c r="N151" s="652"/>
      <c r="O151" s="699">
        <v>41000</v>
      </c>
      <c r="P151" s="699">
        <v>41000</v>
      </c>
      <c r="Q151" s="734"/>
      <c r="R151" s="652"/>
      <c r="S151" s="652"/>
      <c r="T151" s="652"/>
      <c r="U151" s="652"/>
      <c r="V151" s="652"/>
      <c r="W151" s="734"/>
      <c r="X151" s="470"/>
      <c r="Y151" s="470"/>
      <c r="Z151" s="470"/>
    </row>
    <row r="152" spans="1:26" ht="29.25" customHeight="1">
      <c r="A152" s="661" t="s">
        <v>1671</v>
      </c>
      <c r="B152" s="732" t="s">
        <v>1672</v>
      </c>
      <c r="C152" s="661"/>
      <c r="D152" s="661" t="s">
        <v>1824</v>
      </c>
      <c r="E152" s="652"/>
      <c r="F152" s="652"/>
      <c r="G152" s="699">
        <v>44000</v>
      </c>
      <c r="H152" s="733">
        <v>44000</v>
      </c>
      <c r="I152" s="652"/>
      <c r="J152" s="652"/>
      <c r="K152" s="652"/>
      <c r="L152" s="652"/>
      <c r="M152" s="652"/>
      <c r="N152" s="652"/>
      <c r="O152" s="699">
        <v>44000</v>
      </c>
      <c r="P152" s="699">
        <v>44000</v>
      </c>
      <c r="Q152" s="734"/>
      <c r="R152" s="652"/>
      <c r="S152" s="652"/>
      <c r="T152" s="652"/>
      <c r="U152" s="652"/>
      <c r="V152" s="652"/>
      <c r="W152" s="734"/>
      <c r="X152" s="470"/>
      <c r="Y152" s="470"/>
      <c r="Z152" s="470"/>
    </row>
    <row r="153" spans="1:26">
      <c r="A153" s="470"/>
      <c r="B153" s="470"/>
      <c r="C153" s="646"/>
      <c r="D153" s="646"/>
      <c r="E153" s="470"/>
      <c r="F153" s="470"/>
      <c r="G153" s="470"/>
      <c r="H153" s="470"/>
      <c r="I153" s="470"/>
      <c r="J153" s="470"/>
      <c r="K153" s="470"/>
      <c r="L153" s="470"/>
      <c r="M153" s="470"/>
      <c r="N153" s="470"/>
      <c r="O153" s="470"/>
      <c r="P153" s="470"/>
      <c r="Q153" s="470"/>
      <c r="R153" s="470"/>
      <c r="S153" s="470"/>
      <c r="T153" s="470"/>
      <c r="U153" s="470"/>
      <c r="V153" s="470"/>
      <c r="W153" s="470"/>
      <c r="X153" s="470"/>
      <c r="Y153" s="470"/>
      <c r="Z153" s="470"/>
    </row>
    <row r="154" spans="1:26">
      <c r="A154" s="470"/>
      <c r="B154" s="470"/>
      <c r="C154" s="646"/>
      <c r="D154" s="646"/>
      <c r="E154" s="470"/>
      <c r="F154" s="470"/>
      <c r="G154" s="470"/>
      <c r="H154" s="470"/>
      <c r="I154" s="470"/>
      <c r="J154" s="470"/>
      <c r="K154" s="470"/>
      <c r="L154" s="470"/>
      <c r="M154" s="470"/>
      <c r="N154" s="470"/>
      <c r="O154" s="470"/>
      <c r="P154" s="470"/>
      <c r="Q154" s="470"/>
      <c r="R154" s="470"/>
      <c r="S154" s="470"/>
      <c r="T154" s="470"/>
      <c r="U154" s="470"/>
      <c r="V154" s="470"/>
      <c r="W154" s="470"/>
      <c r="X154" s="470"/>
      <c r="Y154" s="470"/>
      <c r="Z154" s="470"/>
    </row>
    <row r="155" spans="1:26">
      <c r="A155" s="470"/>
      <c r="B155" s="470"/>
      <c r="C155" s="646"/>
      <c r="D155" s="646"/>
      <c r="E155" s="470"/>
      <c r="F155" s="470"/>
      <c r="G155" s="470"/>
      <c r="H155" s="470"/>
      <c r="I155" s="470"/>
      <c r="J155" s="470"/>
      <c r="K155" s="470"/>
      <c r="L155" s="470"/>
      <c r="M155" s="470"/>
      <c r="N155" s="470"/>
      <c r="O155" s="470"/>
      <c r="P155" s="470"/>
      <c r="Q155" s="470"/>
      <c r="R155" s="470"/>
      <c r="S155" s="470"/>
      <c r="T155" s="470"/>
      <c r="U155" s="470"/>
      <c r="V155" s="470"/>
      <c r="W155" s="470"/>
      <c r="X155" s="470"/>
      <c r="Y155" s="470"/>
      <c r="Z155" s="470"/>
    </row>
    <row r="156" spans="1:26">
      <c r="A156" s="470"/>
      <c r="B156" s="470"/>
      <c r="C156" s="646"/>
      <c r="D156" s="646"/>
      <c r="E156" s="470"/>
      <c r="F156" s="470"/>
      <c r="G156" s="470"/>
      <c r="H156" s="470"/>
      <c r="I156" s="470"/>
      <c r="J156" s="470"/>
      <c r="K156" s="470"/>
      <c r="L156" s="470"/>
      <c r="M156" s="470"/>
      <c r="N156" s="470"/>
      <c r="O156" s="470"/>
      <c r="P156" s="470"/>
      <c r="Q156" s="470"/>
      <c r="R156" s="470"/>
      <c r="S156" s="470"/>
      <c r="T156" s="470"/>
      <c r="U156" s="470"/>
      <c r="V156" s="470"/>
      <c r="W156" s="470"/>
      <c r="X156" s="470"/>
      <c r="Y156" s="470"/>
      <c r="Z156" s="470"/>
    </row>
    <row r="157" spans="1:26">
      <c r="A157" s="470"/>
      <c r="B157" s="470"/>
      <c r="C157" s="646"/>
      <c r="D157" s="646"/>
      <c r="E157" s="470"/>
      <c r="F157" s="470"/>
      <c r="G157" s="470"/>
      <c r="H157" s="470"/>
      <c r="I157" s="470"/>
      <c r="J157" s="470"/>
      <c r="K157" s="470"/>
      <c r="L157" s="470"/>
      <c r="M157" s="470"/>
      <c r="N157" s="470"/>
      <c r="O157" s="470"/>
      <c r="P157" s="470"/>
      <c r="Q157" s="470"/>
      <c r="R157" s="470"/>
      <c r="S157" s="470"/>
      <c r="T157" s="470"/>
      <c r="U157" s="470"/>
      <c r="V157" s="470"/>
      <c r="W157" s="470"/>
      <c r="X157" s="470"/>
      <c r="Y157" s="470"/>
      <c r="Z157" s="470"/>
    </row>
    <row r="158" spans="1:26">
      <c r="A158" s="470"/>
      <c r="B158" s="470"/>
      <c r="C158" s="646"/>
      <c r="D158" s="646"/>
      <c r="E158" s="470"/>
      <c r="F158" s="470"/>
      <c r="G158" s="470"/>
      <c r="H158" s="470"/>
      <c r="I158" s="470"/>
      <c r="J158" s="470"/>
      <c r="K158" s="470"/>
      <c r="L158" s="470"/>
      <c r="M158" s="470"/>
      <c r="N158" s="470"/>
      <c r="O158" s="470"/>
      <c r="P158" s="470"/>
      <c r="Q158" s="470"/>
      <c r="R158" s="470"/>
      <c r="S158" s="470"/>
      <c r="T158" s="470"/>
      <c r="U158" s="470"/>
      <c r="V158" s="470"/>
      <c r="W158" s="470"/>
      <c r="X158" s="470"/>
      <c r="Y158" s="470"/>
      <c r="Z158" s="470"/>
    </row>
    <row r="159" spans="1:26">
      <c r="A159" s="470"/>
      <c r="B159" s="470"/>
      <c r="C159" s="646"/>
      <c r="D159" s="646"/>
      <c r="E159" s="470"/>
      <c r="F159" s="470"/>
      <c r="G159" s="470"/>
      <c r="H159" s="470"/>
      <c r="I159" s="470"/>
      <c r="J159" s="470"/>
      <c r="K159" s="470"/>
      <c r="L159" s="470"/>
      <c r="M159" s="470"/>
      <c r="N159" s="470"/>
      <c r="O159" s="470"/>
      <c r="P159" s="470"/>
      <c r="Q159" s="470"/>
      <c r="R159" s="470"/>
      <c r="S159" s="470"/>
      <c r="T159" s="470"/>
      <c r="U159" s="470"/>
      <c r="V159" s="470"/>
      <c r="W159" s="470"/>
      <c r="X159" s="470"/>
      <c r="Y159" s="470"/>
      <c r="Z159" s="470"/>
    </row>
    <row r="160" spans="1:26">
      <c r="A160" s="470"/>
      <c r="B160" s="470"/>
      <c r="C160" s="646"/>
      <c r="D160" s="646"/>
      <c r="E160" s="470"/>
      <c r="F160" s="470"/>
      <c r="G160" s="470"/>
      <c r="H160" s="470"/>
      <c r="I160" s="470"/>
      <c r="J160" s="470"/>
      <c r="K160" s="470"/>
      <c r="L160" s="470"/>
      <c r="M160" s="470"/>
      <c r="N160" s="470"/>
      <c r="O160" s="470"/>
      <c r="P160" s="470"/>
      <c r="Q160" s="470"/>
      <c r="R160" s="470"/>
      <c r="S160" s="470"/>
      <c r="T160" s="470"/>
      <c r="U160" s="470"/>
      <c r="V160" s="470"/>
      <c r="W160" s="470"/>
      <c r="X160" s="470"/>
      <c r="Y160" s="470"/>
      <c r="Z160" s="470"/>
    </row>
    <row r="161" spans="3:4" s="470" customFormat="1">
      <c r="C161" s="646"/>
      <c r="D161" s="646"/>
    </row>
    <row r="162" spans="3:4" s="470" customFormat="1">
      <c r="C162" s="646"/>
      <c r="D162" s="646"/>
    </row>
    <row r="163" spans="3:4" s="470" customFormat="1">
      <c r="C163" s="646"/>
      <c r="D163" s="646"/>
    </row>
    <row r="164" spans="3:4" s="470" customFormat="1">
      <c r="C164" s="646"/>
      <c r="D164" s="646"/>
    </row>
    <row r="165" spans="3:4" s="470" customFormat="1">
      <c r="C165" s="646"/>
      <c r="D165" s="646"/>
    </row>
    <row r="166" spans="3:4" s="470" customFormat="1">
      <c r="C166" s="646"/>
      <c r="D166" s="646"/>
    </row>
    <row r="167" spans="3:4" s="470" customFormat="1">
      <c r="C167" s="646"/>
      <c r="D167" s="646"/>
    </row>
    <row r="168" spans="3:4" s="470" customFormat="1">
      <c r="C168" s="646"/>
      <c r="D168" s="646"/>
    </row>
    <row r="169" spans="3:4" s="470" customFormat="1">
      <c r="C169" s="646"/>
      <c r="D169" s="646"/>
    </row>
    <row r="170" spans="3:4" s="470" customFormat="1">
      <c r="C170" s="646"/>
      <c r="D170" s="646"/>
    </row>
    <row r="171" spans="3:4" s="470" customFormat="1">
      <c r="C171" s="646"/>
      <c r="D171" s="646"/>
    </row>
    <row r="172" spans="3:4" s="470" customFormat="1">
      <c r="C172" s="646"/>
      <c r="D172" s="646"/>
    </row>
    <row r="173" spans="3:4" s="470" customFormat="1">
      <c r="C173" s="646"/>
      <c r="D173" s="646"/>
    </row>
    <row r="174" spans="3:4" s="470" customFormat="1">
      <c r="C174" s="646"/>
      <c r="D174" s="646"/>
    </row>
    <row r="175" spans="3:4" s="470" customFormat="1">
      <c r="C175" s="646"/>
      <c r="D175" s="646"/>
    </row>
    <row r="176" spans="3:4" s="470" customFormat="1">
      <c r="C176" s="646"/>
      <c r="D176" s="646"/>
    </row>
    <row r="177" spans="1:26">
      <c r="A177" s="470"/>
      <c r="B177" s="470"/>
      <c r="C177" s="646"/>
      <c r="D177" s="646"/>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row>
    <row r="178" spans="1:26">
      <c r="I178" s="470"/>
      <c r="J178" s="470"/>
      <c r="K178" s="470"/>
      <c r="L178" s="470"/>
      <c r="M178" s="470"/>
      <c r="N178" s="470"/>
      <c r="O178" s="470"/>
      <c r="P178" s="470"/>
      <c r="Q178" s="470"/>
      <c r="R178" s="470"/>
      <c r="S178" s="470"/>
      <c r="T178" s="470"/>
      <c r="U178" s="470"/>
      <c r="V178" s="470"/>
    </row>
    <row r="179" spans="1:26">
      <c r="I179" s="470"/>
      <c r="J179" s="470"/>
      <c r="K179" s="470"/>
      <c r="L179" s="470"/>
      <c r="M179" s="470"/>
      <c r="N179" s="470"/>
      <c r="O179" s="470"/>
      <c r="P179" s="470"/>
      <c r="Q179" s="470"/>
      <c r="R179" s="470"/>
      <c r="S179" s="470"/>
      <c r="T179" s="470"/>
      <c r="U179" s="470"/>
      <c r="V179" s="470"/>
    </row>
    <row r="180" spans="1:26">
      <c r="I180" s="470"/>
      <c r="J180" s="470"/>
      <c r="K180" s="470"/>
      <c r="L180" s="470"/>
      <c r="M180" s="470"/>
      <c r="N180" s="470"/>
      <c r="O180" s="470"/>
      <c r="P180" s="470"/>
      <c r="Q180" s="470"/>
      <c r="R180" s="470"/>
      <c r="S180" s="470"/>
      <c r="T180" s="470"/>
      <c r="U180" s="470"/>
      <c r="V180" s="470"/>
    </row>
    <row r="181" spans="1:26">
      <c r="I181" s="470"/>
      <c r="J181" s="470"/>
      <c r="K181" s="470"/>
      <c r="L181" s="470"/>
      <c r="M181" s="470"/>
      <c r="N181" s="470"/>
      <c r="O181" s="470"/>
      <c r="P181" s="470"/>
      <c r="Q181" s="470"/>
      <c r="R181" s="470"/>
      <c r="S181" s="470"/>
      <c r="T181" s="470"/>
      <c r="U181" s="470"/>
      <c r="V181" s="470"/>
    </row>
    <row r="182" spans="1:26">
      <c r="I182" s="470"/>
      <c r="J182" s="470"/>
      <c r="K182" s="470"/>
      <c r="L182" s="470"/>
      <c r="M182" s="470"/>
      <c r="N182" s="470"/>
      <c r="O182" s="470"/>
      <c r="P182" s="470"/>
      <c r="Q182" s="470"/>
      <c r="R182" s="470"/>
      <c r="S182" s="470"/>
      <c r="T182" s="470"/>
      <c r="U182" s="470"/>
      <c r="V182" s="470"/>
    </row>
    <row r="183" spans="1:26">
      <c r="I183" s="470"/>
      <c r="J183" s="470"/>
      <c r="K183" s="470"/>
      <c r="L183" s="470"/>
      <c r="M183" s="470"/>
      <c r="N183" s="470"/>
      <c r="O183" s="470"/>
      <c r="P183" s="470"/>
      <c r="Q183" s="470"/>
      <c r="R183" s="470"/>
      <c r="S183" s="470"/>
      <c r="T183" s="470"/>
      <c r="U183" s="470"/>
      <c r="V183" s="470"/>
    </row>
    <row r="184" spans="1:26">
      <c r="I184" s="470"/>
      <c r="J184" s="470"/>
      <c r="K184" s="470"/>
      <c r="L184" s="470"/>
      <c r="M184" s="470"/>
      <c r="N184" s="470"/>
      <c r="O184" s="470"/>
      <c r="P184" s="470"/>
      <c r="Q184" s="470"/>
      <c r="R184" s="470"/>
      <c r="S184" s="470"/>
      <c r="T184" s="470"/>
      <c r="U184" s="470"/>
      <c r="V184" s="470"/>
    </row>
    <row r="185" spans="1:26">
      <c r="I185" s="470"/>
      <c r="J185" s="470"/>
      <c r="K185" s="470"/>
      <c r="L185" s="470"/>
      <c r="M185" s="470"/>
      <c r="N185" s="470"/>
      <c r="O185" s="470"/>
      <c r="P185" s="470"/>
      <c r="Q185" s="470"/>
      <c r="R185" s="470"/>
      <c r="S185" s="470"/>
      <c r="T185" s="470"/>
      <c r="U185" s="470"/>
      <c r="V185" s="470"/>
    </row>
    <row r="186" spans="1:26">
      <c r="I186" s="470"/>
      <c r="J186" s="470"/>
      <c r="K186" s="470"/>
      <c r="L186" s="470"/>
      <c r="M186" s="470"/>
      <c r="N186" s="470"/>
      <c r="O186" s="470"/>
      <c r="P186" s="470"/>
      <c r="Q186" s="470"/>
      <c r="R186" s="470"/>
      <c r="S186" s="470"/>
      <c r="T186" s="470"/>
      <c r="U186" s="470"/>
      <c r="V186" s="470"/>
    </row>
    <row r="187" spans="1:26">
      <c r="I187" s="470"/>
      <c r="J187" s="470"/>
      <c r="K187" s="470"/>
      <c r="L187" s="470"/>
      <c r="M187" s="470"/>
      <c r="N187" s="470"/>
      <c r="O187" s="470"/>
      <c r="P187" s="470"/>
      <c r="Q187" s="470"/>
      <c r="R187" s="470"/>
      <c r="S187" s="470"/>
      <c r="T187" s="470"/>
      <c r="U187" s="470"/>
      <c r="V187" s="470"/>
    </row>
    <row r="188" spans="1:26">
      <c r="I188" s="470"/>
      <c r="J188" s="470"/>
      <c r="K188" s="470"/>
      <c r="L188" s="470"/>
      <c r="M188" s="470"/>
      <c r="N188" s="470"/>
      <c r="O188" s="470"/>
      <c r="P188" s="470"/>
      <c r="Q188" s="470"/>
      <c r="R188" s="470"/>
      <c r="S188" s="470"/>
      <c r="T188" s="470"/>
      <c r="U188" s="470"/>
      <c r="V188" s="470"/>
    </row>
    <row r="189" spans="1:26">
      <c r="I189" s="470"/>
      <c r="J189" s="470"/>
      <c r="K189" s="470"/>
      <c r="L189" s="470"/>
      <c r="M189" s="470"/>
      <c r="N189" s="470"/>
      <c r="O189" s="470"/>
      <c r="P189" s="470"/>
      <c r="Q189" s="470"/>
      <c r="R189" s="470"/>
      <c r="S189" s="470"/>
      <c r="T189" s="470"/>
      <c r="U189" s="470"/>
      <c r="V189" s="470"/>
    </row>
    <row r="190" spans="1:26">
      <c r="I190" s="470"/>
      <c r="J190" s="470"/>
      <c r="K190" s="470"/>
      <c r="L190" s="470"/>
      <c r="M190" s="470"/>
      <c r="N190" s="470"/>
      <c r="O190" s="470"/>
      <c r="P190" s="470"/>
      <c r="Q190" s="470"/>
      <c r="R190" s="470"/>
      <c r="S190" s="470"/>
      <c r="T190" s="470"/>
      <c r="U190" s="470"/>
      <c r="V190" s="470"/>
    </row>
    <row r="191" spans="1:26">
      <c r="I191" s="470"/>
      <c r="J191" s="470"/>
      <c r="K191" s="470"/>
      <c r="L191" s="470"/>
      <c r="M191" s="470"/>
      <c r="N191" s="470"/>
      <c r="O191" s="470"/>
      <c r="P191" s="470"/>
      <c r="Q191" s="470"/>
      <c r="R191" s="470"/>
      <c r="S191" s="470"/>
      <c r="T191" s="470"/>
      <c r="U191" s="470"/>
      <c r="V191" s="470"/>
    </row>
    <row r="192" spans="1:26">
      <c r="I192" s="470"/>
      <c r="J192" s="470"/>
      <c r="K192" s="470"/>
      <c r="L192" s="470"/>
      <c r="M192" s="470"/>
      <c r="N192" s="470"/>
      <c r="O192" s="470"/>
      <c r="P192" s="470"/>
      <c r="Q192" s="470"/>
      <c r="R192" s="470"/>
      <c r="S192" s="470"/>
      <c r="T192" s="470"/>
      <c r="U192" s="470"/>
      <c r="V192" s="470"/>
    </row>
    <row r="193" spans="9:22">
      <c r="I193" s="470"/>
      <c r="J193" s="470"/>
      <c r="K193" s="470"/>
      <c r="L193" s="470"/>
      <c r="M193" s="470"/>
      <c r="N193" s="470"/>
      <c r="O193" s="470"/>
      <c r="P193" s="470"/>
      <c r="Q193" s="470"/>
      <c r="R193" s="470"/>
      <c r="S193" s="470"/>
      <c r="T193" s="470"/>
      <c r="U193" s="470"/>
      <c r="V193" s="470"/>
    </row>
    <row r="194" spans="9:22">
      <c r="I194" s="470"/>
      <c r="J194" s="470"/>
      <c r="K194" s="470"/>
      <c r="L194" s="470"/>
      <c r="M194" s="470"/>
      <c r="N194" s="470"/>
      <c r="O194" s="470"/>
      <c r="P194" s="470"/>
      <c r="Q194" s="470"/>
      <c r="R194" s="470"/>
      <c r="S194" s="470"/>
      <c r="T194" s="470"/>
      <c r="U194" s="470"/>
      <c r="V194" s="470"/>
    </row>
    <row r="195" spans="9:22">
      <c r="I195" s="470"/>
      <c r="J195" s="470"/>
      <c r="K195" s="470"/>
      <c r="L195" s="470"/>
      <c r="M195" s="470"/>
      <c r="N195" s="470"/>
      <c r="O195" s="470"/>
      <c r="P195" s="470"/>
      <c r="Q195" s="470"/>
      <c r="R195" s="470"/>
      <c r="S195" s="470"/>
      <c r="T195" s="470"/>
      <c r="U195" s="470"/>
      <c r="V195" s="470"/>
    </row>
    <row r="196" spans="9:22">
      <c r="I196" s="470"/>
      <c r="J196" s="470"/>
      <c r="K196" s="470"/>
      <c r="L196" s="470"/>
      <c r="M196" s="470"/>
      <c r="N196" s="470"/>
      <c r="O196" s="470"/>
      <c r="P196" s="470"/>
      <c r="Q196" s="470"/>
      <c r="R196" s="470"/>
      <c r="S196" s="470"/>
      <c r="T196" s="470"/>
      <c r="U196" s="470"/>
      <c r="V196" s="470"/>
    </row>
    <row r="197" spans="9:22">
      <c r="I197" s="470"/>
      <c r="J197" s="470"/>
      <c r="K197" s="470"/>
      <c r="L197" s="470"/>
      <c r="M197" s="470"/>
      <c r="N197" s="470"/>
      <c r="O197" s="470"/>
      <c r="P197" s="470"/>
      <c r="Q197" s="470"/>
      <c r="R197" s="470"/>
      <c r="S197" s="470"/>
      <c r="T197" s="470"/>
      <c r="U197" s="470"/>
      <c r="V197" s="470"/>
    </row>
    <row r="198" spans="9:22">
      <c r="I198" s="470"/>
      <c r="J198" s="470"/>
      <c r="K198" s="470"/>
      <c r="L198" s="470"/>
      <c r="M198" s="470"/>
      <c r="N198" s="470"/>
      <c r="O198" s="470"/>
      <c r="P198" s="470"/>
      <c r="Q198" s="470"/>
      <c r="R198" s="470"/>
      <c r="S198" s="470"/>
      <c r="T198" s="470"/>
      <c r="U198" s="470"/>
      <c r="V198" s="470"/>
    </row>
    <row r="199" spans="9:22">
      <c r="I199" s="470"/>
      <c r="J199" s="470"/>
      <c r="K199" s="470"/>
      <c r="L199" s="470"/>
      <c r="M199" s="470"/>
      <c r="N199" s="470"/>
      <c r="O199" s="470"/>
      <c r="P199" s="470"/>
      <c r="Q199" s="470"/>
      <c r="R199" s="470"/>
      <c r="S199" s="470"/>
      <c r="T199" s="470"/>
      <c r="U199" s="470"/>
      <c r="V199" s="470"/>
    </row>
    <row r="200" spans="9:22">
      <c r="I200" s="470"/>
      <c r="J200" s="470"/>
      <c r="K200" s="470"/>
      <c r="L200" s="470"/>
      <c r="M200" s="470"/>
      <c r="N200" s="470"/>
      <c r="O200" s="470"/>
      <c r="P200" s="470"/>
      <c r="Q200" s="470"/>
      <c r="R200" s="470"/>
      <c r="S200" s="470"/>
      <c r="T200" s="470"/>
      <c r="U200" s="470"/>
      <c r="V200" s="470"/>
    </row>
    <row r="201" spans="9:22">
      <c r="I201" s="470"/>
      <c r="J201" s="470"/>
      <c r="K201" s="470"/>
      <c r="L201" s="470"/>
      <c r="M201" s="470"/>
      <c r="N201" s="470"/>
      <c r="O201" s="470"/>
      <c r="P201" s="470"/>
      <c r="Q201" s="470"/>
      <c r="R201" s="470"/>
      <c r="S201" s="470"/>
      <c r="T201" s="470"/>
      <c r="U201" s="470"/>
      <c r="V201" s="470"/>
    </row>
    <row r="202" spans="9:22">
      <c r="I202" s="470"/>
      <c r="J202" s="470"/>
      <c r="K202" s="470"/>
      <c r="L202" s="470"/>
      <c r="M202" s="470"/>
      <c r="N202" s="470"/>
      <c r="O202" s="470"/>
      <c r="P202" s="470"/>
      <c r="Q202" s="470"/>
      <c r="R202" s="470"/>
      <c r="S202" s="470"/>
      <c r="T202" s="470"/>
      <c r="U202" s="470"/>
      <c r="V202" s="470"/>
    </row>
    <row r="203" spans="9:22">
      <c r="I203" s="470"/>
      <c r="J203" s="470"/>
      <c r="K203" s="470"/>
      <c r="L203" s="470"/>
      <c r="M203" s="470"/>
      <c r="N203" s="470"/>
      <c r="O203" s="470"/>
      <c r="P203" s="470"/>
      <c r="Q203" s="470"/>
      <c r="R203" s="470"/>
      <c r="S203" s="470"/>
      <c r="T203" s="470"/>
      <c r="U203" s="470"/>
      <c r="V203" s="470"/>
    </row>
    <row r="204" spans="9:22">
      <c r="I204" s="470"/>
      <c r="J204" s="470"/>
      <c r="K204" s="470"/>
      <c r="L204" s="470"/>
      <c r="M204" s="470"/>
      <c r="N204" s="470"/>
      <c r="O204" s="470"/>
      <c r="P204" s="470"/>
      <c r="Q204" s="470"/>
      <c r="R204" s="470"/>
      <c r="S204" s="470"/>
      <c r="T204" s="470"/>
      <c r="U204" s="470"/>
      <c r="V204" s="470"/>
    </row>
    <row r="205" spans="9:22">
      <c r="I205" s="470"/>
      <c r="J205" s="470"/>
      <c r="K205" s="470"/>
      <c r="L205" s="470"/>
      <c r="M205" s="470"/>
      <c r="N205" s="470"/>
      <c r="O205" s="470"/>
      <c r="P205" s="470"/>
      <c r="Q205" s="470"/>
      <c r="R205" s="470"/>
      <c r="S205" s="470"/>
      <c r="T205" s="470"/>
      <c r="U205" s="470"/>
      <c r="V205" s="470"/>
    </row>
    <row r="206" spans="9:22">
      <c r="I206" s="470"/>
      <c r="J206" s="470"/>
      <c r="K206" s="470"/>
      <c r="L206" s="470"/>
      <c r="M206" s="470"/>
      <c r="N206" s="470"/>
      <c r="O206" s="470"/>
      <c r="P206" s="470"/>
      <c r="Q206" s="470"/>
      <c r="R206" s="470"/>
      <c r="S206" s="470"/>
      <c r="T206" s="470"/>
      <c r="U206" s="470"/>
      <c r="V206" s="470"/>
    </row>
    <row r="207" spans="9:22">
      <c r="I207" s="470"/>
      <c r="J207" s="470"/>
      <c r="K207" s="470"/>
      <c r="L207" s="470"/>
      <c r="M207" s="470"/>
      <c r="N207" s="470"/>
      <c r="O207" s="470"/>
      <c r="P207" s="470"/>
      <c r="Q207" s="470"/>
      <c r="R207" s="470"/>
      <c r="S207" s="470"/>
      <c r="T207" s="470"/>
      <c r="U207" s="470"/>
      <c r="V207" s="470"/>
    </row>
    <row r="208" spans="9:22">
      <c r="I208" s="470"/>
      <c r="J208" s="470"/>
      <c r="K208" s="470"/>
      <c r="L208" s="470"/>
      <c r="M208" s="470"/>
      <c r="N208" s="470"/>
      <c r="O208" s="470"/>
      <c r="P208" s="470"/>
      <c r="Q208" s="470"/>
      <c r="R208" s="470"/>
      <c r="S208" s="470"/>
      <c r="T208" s="470"/>
      <c r="U208" s="470"/>
      <c r="V208" s="470"/>
    </row>
    <row r="209" spans="9:22">
      <c r="I209" s="470"/>
      <c r="J209" s="470"/>
      <c r="K209" s="470"/>
      <c r="L209" s="470"/>
      <c r="M209" s="470"/>
      <c r="N209" s="470"/>
      <c r="O209" s="470"/>
      <c r="P209" s="470"/>
      <c r="Q209" s="470"/>
      <c r="R209" s="470"/>
      <c r="S209" s="470"/>
      <c r="T209" s="470"/>
      <c r="U209" s="470"/>
      <c r="V209" s="470"/>
    </row>
    <row r="210" spans="9:22">
      <c r="I210" s="470"/>
      <c r="J210" s="470"/>
      <c r="K210" s="470"/>
      <c r="L210" s="470"/>
      <c r="M210" s="470"/>
      <c r="N210" s="470"/>
      <c r="O210" s="470"/>
      <c r="P210" s="470"/>
      <c r="Q210" s="470"/>
      <c r="R210" s="470"/>
      <c r="S210" s="470"/>
      <c r="T210" s="470"/>
      <c r="U210" s="470"/>
      <c r="V210" s="470"/>
    </row>
    <row r="211" spans="9:22">
      <c r="I211" s="470"/>
      <c r="J211" s="470"/>
      <c r="K211" s="470"/>
      <c r="L211" s="470"/>
      <c r="M211" s="470"/>
      <c r="N211" s="470"/>
      <c r="O211" s="470"/>
      <c r="P211" s="470"/>
      <c r="Q211" s="470"/>
      <c r="R211" s="470"/>
      <c r="S211" s="470"/>
      <c r="T211" s="470"/>
      <c r="U211" s="470"/>
      <c r="V211" s="470"/>
    </row>
    <row r="212" spans="9:22">
      <c r="I212" s="470"/>
      <c r="J212" s="470"/>
      <c r="K212" s="470"/>
      <c r="L212" s="470"/>
      <c r="M212" s="470"/>
      <c r="N212" s="470"/>
      <c r="O212" s="470"/>
      <c r="P212" s="470"/>
      <c r="Q212" s="470"/>
      <c r="R212" s="470"/>
      <c r="S212" s="470"/>
      <c r="T212" s="470"/>
      <c r="U212" s="470"/>
      <c r="V212" s="470"/>
    </row>
    <row r="213" spans="9:22">
      <c r="I213" s="470"/>
      <c r="J213" s="470"/>
      <c r="K213" s="470"/>
      <c r="L213" s="470"/>
      <c r="M213" s="470"/>
      <c r="N213" s="470"/>
      <c r="O213" s="470"/>
      <c r="P213" s="470"/>
      <c r="Q213" s="470"/>
      <c r="R213" s="470"/>
      <c r="S213" s="470"/>
      <c r="T213" s="470"/>
      <c r="U213" s="470"/>
      <c r="V213" s="470"/>
    </row>
    <row r="214" spans="9:22">
      <c r="I214" s="470"/>
      <c r="J214" s="470"/>
      <c r="K214" s="470"/>
      <c r="L214" s="470"/>
      <c r="M214" s="470"/>
      <c r="N214" s="470"/>
      <c r="O214" s="470"/>
      <c r="P214" s="470"/>
      <c r="Q214" s="470"/>
      <c r="R214" s="470"/>
      <c r="S214" s="470"/>
      <c r="T214" s="470"/>
      <c r="U214" s="470"/>
      <c r="V214" s="470"/>
    </row>
    <row r="215" spans="9:22">
      <c r="I215" s="470"/>
      <c r="J215" s="470"/>
      <c r="K215" s="470"/>
      <c r="L215" s="470"/>
      <c r="M215" s="470"/>
      <c r="N215" s="470"/>
      <c r="O215" s="470"/>
      <c r="P215" s="470"/>
      <c r="Q215" s="470"/>
      <c r="R215" s="470"/>
      <c r="S215" s="470"/>
      <c r="T215" s="470"/>
      <c r="U215" s="470"/>
      <c r="V215" s="470"/>
    </row>
    <row r="216" spans="9:22">
      <c r="I216" s="470"/>
      <c r="J216" s="470"/>
      <c r="K216" s="470"/>
      <c r="L216" s="470"/>
      <c r="M216" s="470"/>
      <c r="N216" s="470"/>
      <c r="O216" s="470"/>
      <c r="P216" s="470"/>
      <c r="Q216" s="470"/>
      <c r="R216" s="470"/>
      <c r="S216" s="470"/>
      <c r="T216" s="470"/>
      <c r="U216" s="470"/>
      <c r="V216" s="470"/>
    </row>
    <row r="217" spans="9:22">
      <c r="I217" s="470"/>
      <c r="J217" s="470"/>
      <c r="K217" s="470"/>
      <c r="L217" s="470"/>
      <c r="M217" s="470"/>
      <c r="N217" s="470"/>
      <c r="O217" s="470"/>
      <c r="P217" s="470"/>
      <c r="Q217" s="470"/>
      <c r="R217" s="470"/>
      <c r="S217" s="470"/>
      <c r="T217" s="470"/>
      <c r="U217" s="470"/>
      <c r="V217" s="470"/>
    </row>
    <row r="218" spans="9:22">
      <c r="I218" s="470"/>
      <c r="J218" s="470"/>
      <c r="K218" s="470"/>
      <c r="L218" s="470"/>
      <c r="M218" s="470"/>
      <c r="N218" s="470"/>
      <c r="O218" s="470"/>
      <c r="P218" s="470"/>
      <c r="Q218" s="470"/>
      <c r="R218" s="470"/>
      <c r="S218" s="470"/>
      <c r="T218" s="470"/>
      <c r="U218" s="470"/>
      <c r="V218" s="470"/>
    </row>
    <row r="219" spans="9:22">
      <c r="I219" s="470"/>
      <c r="J219" s="470"/>
      <c r="K219" s="470"/>
      <c r="L219" s="470"/>
      <c r="M219" s="470"/>
      <c r="N219" s="470"/>
      <c r="O219" s="470"/>
      <c r="P219" s="470"/>
      <c r="Q219" s="470"/>
      <c r="R219" s="470"/>
      <c r="S219" s="470"/>
      <c r="T219" s="470"/>
      <c r="U219" s="470"/>
      <c r="V219" s="470"/>
    </row>
    <row r="220" spans="9:22">
      <c r="I220" s="470"/>
      <c r="J220" s="470"/>
      <c r="K220" s="470"/>
      <c r="L220" s="470"/>
      <c r="M220" s="470"/>
      <c r="N220" s="470"/>
      <c r="O220" s="470"/>
      <c r="P220" s="470"/>
      <c r="Q220" s="470"/>
      <c r="R220" s="470"/>
      <c r="S220" s="470"/>
      <c r="T220" s="470"/>
      <c r="U220" s="470"/>
      <c r="V220" s="470"/>
    </row>
    <row r="221" spans="9:22">
      <c r="I221" s="470"/>
      <c r="J221" s="470"/>
      <c r="K221" s="470"/>
      <c r="L221" s="470"/>
      <c r="M221" s="470"/>
      <c r="N221" s="470"/>
      <c r="O221" s="470"/>
      <c r="P221" s="470"/>
      <c r="Q221" s="470"/>
      <c r="R221" s="470"/>
      <c r="S221" s="470"/>
      <c r="T221" s="470"/>
      <c r="U221" s="470"/>
      <c r="V221" s="470"/>
    </row>
    <row r="222" spans="9:22">
      <c r="I222" s="470"/>
      <c r="J222" s="470"/>
      <c r="K222" s="470"/>
      <c r="L222" s="470"/>
      <c r="M222" s="470"/>
      <c r="N222" s="470"/>
      <c r="O222" s="470"/>
      <c r="P222" s="470"/>
      <c r="Q222" s="470"/>
      <c r="R222" s="470"/>
      <c r="S222" s="470"/>
      <c r="T222" s="470"/>
      <c r="U222" s="470"/>
      <c r="V222" s="470"/>
    </row>
    <row r="223" spans="9:22">
      <c r="I223" s="470"/>
      <c r="J223" s="470"/>
      <c r="K223" s="470"/>
      <c r="L223" s="470"/>
      <c r="M223" s="470"/>
      <c r="N223" s="470"/>
      <c r="O223" s="470"/>
      <c r="P223" s="470"/>
      <c r="Q223" s="470"/>
      <c r="R223" s="470"/>
      <c r="S223" s="470"/>
      <c r="T223" s="470"/>
      <c r="U223" s="470"/>
      <c r="V223" s="470"/>
    </row>
    <row r="224" spans="9:22">
      <c r="I224" s="470"/>
      <c r="J224" s="470"/>
      <c r="K224" s="470"/>
      <c r="L224" s="470"/>
      <c r="M224" s="470"/>
      <c r="N224" s="470"/>
      <c r="O224" s="470"/>
      <c r="P224" s="470"/>
      <c r="Q224" s="470"/>
      <c r="R224" s="470"/>
      <c r="S224" s="470"/>
      <c r="T224" s="470"/>
      <c r="U224" s="470"/>
      <c r="V224" s="470"/>
    </row>
    <row r="225" spans="9:22">
      <c r="I225" s="470"/>
      <c r="J225" s="470"/>
      <c r="K225" s="470"/>
      <c r="L225" s="470"/>
      <c r="M225" s="470"/>
      <c r="N225" s="470"/>
      <c r="O225" s="470"/>
      <c r="P225" s="470"/>
      <c r="Q225" s="470"/>
      <c r="R225" s="470"/>
      <c r="S225" s="470"/>
      <c r="T225" s="470"/>
      <c r="U225" s="470"/>
      <c r="V225" s="470"/>
    </row>
    <row r="226" spans="9:22">
      <c r="I226" s="470"/>
      <c r="J226" s="470"/>
      <c r="K226" s="470"/>
      <c r="L226" s="470"/>
      <c r="M226" s="470"/>
      <c r="N226" s="470"/>
      <c r="O226" s="470"/>
      <c r="P226" s="470"/>
      <c r="Q226" s="470"/>
      <c r="R226" s="470"/>
      <c r="S226" s="470"/>
      <c r="T226" s="470"/>
      <c r="U226" s="470"/>
      <c r="V226" s="470"/>
    </row>
    <row r="227" spans="9:22">
      <c r="I227" s="470"/>
      <c r="J227" s="470"/>
      <c r="K227" s="470"/>
      <c r="L227" s="470"/>
      <c r="M227" s="470"/>
      <c r="N227" s="470"/>
      <c r="O227" s="470"/>
      <c r="P227" s="470"/>
      <c r="Q227" s="470"/>
      <c r="R227" s="470"/>
      <c r="S227" s="470"/>
      <c r="T227" s="470"/>
      <c r="U227" s="470"/>
      <c r="V227" s="470"/>
    </row>
    <row r="228" spans="9:22">
      <c r="I228" s="470"/>
      <c r="J228" s="470"/>
      <c r="K228" s="470"/>
      <c r="L228" s="470"/>
      <c r="M228" s="470"/>
      <c r="N228" s="470"/>
      <c r="O228" s="470"/>
      <c r="P228" s="470"/>
      <c r="Q228" s="470"/>
      <c r="R228" s="470"/>
      <c r="S228" s="470"/>
      <c r="T228" s="470"/>
      <c r="U228" s="470"/>
      <c r="V228" s="470"/>
    </row>
    <row r="229" spans="9:22">
      <c r="I229" s="470"/>
      <c r="J229" s="470"/>
      <c r="K229" s="470"/>
      <c r="L229" s="470"/>
      <c r="M229" s="470"/>
      <c r="N229" s="470"/>
      <c r="O229" s="470"/>
      <c r="P229" s="470"/>
      <c r="Q229" s="470"/>
      <c r="R229" s="470"/>
      <c r="S229" s="470"/>
      <c r="T229" s="470"/>
      <c r="U229" s="470"/>
      <c r="V229" s="470"/>
    </row>
    <row r="230" spans="9:22">
      <c r="I230" s="470"/>
      <c r="J230" s="470"/>
      <c r="K230" s="470"/>
      <c r="L230" s="470"/>
      <c r="M230" s="470"/>
      <c r="N230" s="470"/>
      <c r="O230" s="470"/>
      <c r="P230" s="470"/>
      <c r="Q230" s="470"/>
      <c r="R230" s="470"/>
      <c r="S230" s="470"/>
      <c r="T230" s="470"/>
      <c r="U230" s="470"/>
      <c r="V230" s="470"/>
    </row>
    <row r="231" spans="9:22">
      <c r="I231" s="470"/>
      <c r="J231" s="470"/>
      <c r="K231" s="470"/>
      <c r="L231" s="470"/>
      <c r="M231" s="470"/>
      <c r="N231" s="470"/>
      <c r="O231" s="470"/>
      <c r="P231" s="470"/>
      <c r="Q231" s="470"/>
      <c r="R231" s="470"/>
      <c r="S231" s="470"/>
      <c r="T231" s="470"/>
      <c r="U231" s="470"/>
      <c r="V231" s="470"/>
    </row>
    <row r="232" spans="9:22">
      <c r="I232" s="470"/>
      <c r="J232" s="470"/>
      <c r="K232" s="470"/>
      <c r="L232" s="470"/>
      <c r="M232" s="470"/>
      <c r="N232" s="470"/>
      <c r="O232" s="470"/>
      <c r="P232" s="470"/>
      <c r="Q232" s="470"/>
      <c r="R232" s="470"/>
      <c r="S232" s="470"/>
      <c r="T232" s="470"/>
      <c r="U232" s="470"/>
      <c r="V232" s="470"/>
    </row>
    <row r="233" spans="9:22">
      <c r="I233" s="470"/>
      <c r="J233" s="470"/>
      <c r="K233" s="470"/>
      <c r="L233" s="470"/>
      <c r="M233" s="470"/>
      <c r="N233" s="470"/>
      <c r="O233" s="470"/>
      <c r="P233" s="470"/>
      <c r="Q233" s="470"/>
      <c r="R233" s="470"/>
      <c r="S233" s="470"/>
      <c r="T233" s="470"/>
      <c r="U233" s="470"/>
      <c r="V233" s="470"/>
    </row>
    <row r="234" spans="9:22">
      <c r="I234" s="470"/>
      <c r="J234" s="470"/>
      <c r="K234" s="470"/>
      <c r="L234" s="470"/>
      <c r="M234" s="470"/>
      <c r="N234" s="470"/>
      <c r="O234" s="470"/>
      <c r="P234" s="470"/>
      <c r="Q234" s="470"/>
      <c r="R234" s="470"/>
      <c r="S234" s="470"/>
      <c r="T234" s="470"/>
      <c r="U234" s="470"/>
      <c r="V234" s="470"/>
    </row>
    <row r="235" spans="9:22">
      <c r="I235" s="470"/>
      <c r="J235" s="470"/>
      <c r="K235" s="470"/>
      <c r="L235" s="470"/>
      <c r="M235" s="470"/>
      <c r="N235" s="470"/>
      <c r="O235" s="470"/>
      <c r="P235" s="470"/>
      <c r="Q235" s="470"/>
      <c r="R235" s="470"/>
      <c r="S235" s="470"/>
      <c r="T235" s="470"/>
      <c r="U235" s="470"/>
      <c r="V235" s="470"/>
    </row>
    <row r="236" spans="9:22">
      <c r="I236" s="470"/>
      <c r="J236" s="470"/>
      <c r="K236" s="470"/>
      <c r="L236" s="470"/>
      <c r="M236" s="470"/>
      <c r="N236" s="470"/>
      <c r="O236" s="470"/>
      <c r="P236" s="470"/>
      <c r="Q236" s="470"/>
      <c r="R236" s="470"/>
      <c r="S236" s="470"/>
      <c r="T236" s="470"/>
      <c r="U236" s="470"/>
      <c r="V236" s="470"/>
    </row>
  </sheetData>
  <mergeCells count="42">
    <mergeCell ref="Q12:Q14"/>
    <mergeCell ref="R12:R14"/>
    <mergeCell ref="U12:U14"/>
    <mergeCell ref="V12:V14"/>
    <mergeCell ref="K10:K14"/>
    <mergeCell ref="F8:H9"/>
    <mergeCell ref="I8:J9"/>
    <mergeCell ref="O8:R9"/>
    <mergeCell ref="S8:V9"/>
    <mergeCell ref="W8:W14"/>
    <mergeCell ref="T10:V10"/>
    <mergeCell ref="G11:G14"/>
    <mergeCell ref="H11:H14"/>
    <mergeCell ref="L11:L14"/>
    <mergeCell ref="M11:N11"/>
    <mergeCell ref="P11:P14"/>
    <mergeCell ref="Q11:R11"/>
    <mergeCell ref="T11:T14"/>
    <mergeCell ref="U11:V11"/>
    <mergeCell ref="M12:M14"/>
    <mergeCell ref="N12:N14"/>
    <mergeCell ref="A8:A14"/>
    <mergeCell ref="B8:B14"/>
    <mergeCell ref="C8:C14"/>
    <mergeCell ref="D8:D14"/>
    <mergeCell ref="E8:E14"/>
    <mergeCell ref="K9:N9"/>
    <mergeCell ref="F10:F14"/>
    <mergeCell ref="G10:H10"/>
    <mergeCell ref="I10:I14"/>
    <mergeCell ref="A1:K1"/>
    <mergeCell ref="A2:K2"/>
    <mergeCell ref="A3:W3"/>
    <mergeCell ref="A4:W4"/>
    <mergeCell ref="A5:W5"/>
    <mergeCell ref="J10:J14"/>
    <mergeCell ref="L10:N10"/>
    <mergeCell ref="O10:O14"/>
    <mergeCell ref="P10:R10"/>
    <mergeCell ref="S10:S14"/>
    <mergeCell ref="A6:W6"/>
    <mergeCell ref="A7:W7"/>
  </mergeCells>
  <pageMargins left="0.35" right="0" top="0.49803149600000002" bottom="0.143700787" header="0.31496062992126" footer="0.196850393700787"/>
  <pageSetup paperSize="9" scale="60" firstPageNumber="36" orientation="landscape" useFirstPageNumber="1" r:id="rId1"/>
  <headerFooter>
    <oddHeader>&amp;C&amp;P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IX335"/>
  <sheetViews>
    <sheetView view="pageBreakPreview" zoomScale="85" zoomScaleNormal="85" zoomScaleSheetLayoutView="85" workbookViewId="0">
      <selection activeCell="B4" sqref="B4:AL4"/>
    </sheetView>
  </sheetViews>
  <sheetFormatPr defaultColWidth="9.125" defaultRowHeight="18.75"/>
  <cols>
    <col min="1" max="1" width="9.25" style="787" bestFit="1" customWidth="1"/>
    <col min="2" max="2" width="40.875" style="792" customWidth="1"/>
    <col min="3" max="4" width="13" style="792" hidden="1" customWidth="1"/>
    <col min="5" max="5" width="9.25" style="793" customWidth="1"/>
    <col min="6" max="8" width="9.25" style="794" customWidth="1"/>
    <col min="9" max="9" width="18.25" style="794" customWidth="1"/>
    <col min="10" max="10" width="13.25" style="795" customWidth="1"/>
    <col min="11" max="11" width="13.125" style="795" customWidth="1"/>
    <col min="12" max="12" width="10.625" style="795" customWidth="1"/>
    <col min="13" max="13" width="9.25" style="795" bestFit="1" customWidth="1"/>
    <col min="14" max="14" width="12.375" style="795" customWidth="1"/>
    <col min="15" max="15" width="11.625" style="795" customWidth="1"/>
    <col min="16" max="16" width="10.125" style="795" bestFit="1" customWidth="1"/>
    <col min="17" max="17" width="12.125" style="795" customWidth="1"/>
    <col min="18" max="18" width="12" style="795" customWidth="1"/>
    <col min="19" max="19" width="10.625" style="795" bestFit="1" customWidth="1"/>
    <col min="20" max="20" width="10.75" style="795" customWidth="1"/>
    <col min="21" max="21" width="13.75" style="795" customWidth="1"/>
    <col min="22" max="22" width="12.25" style="795" customWidth="1"/>
    <col min="23" max="23" width="12.375" style="795" customWidth="1"/>
    <col min="24" max="24" width="11.625" style="795" customWidth="1"/>
    <col min="25" max="25" width="10.375" style="795" customWidth="1"/>
    <col min="26" max="26" width="9.25" style="795" bestFit="1" customWidth="1"/>
    <col min="27" max="27" width="13.75" style="795" customWidth="1"/>
    <col min="28" max="28" width="12.875" style="795" customWidth="1"/>
    <col min="29" max="29" width="11.375" style="795" hidden="1" customWidth="1"/>
    <col min="30" max="30" width="11" style="795" hidden="1" customWidth="1"/>
    <col min="31" max="31" width="11.125" style="795" hidden="1" customWidth="1"/>
    <col min="32" max="32" width="14.375" style="795" hidden="1" customWidth="1"/>
    <col min="33" max="33" width="10.75" style="795" hidden="1" customWidth="1"/>
    <col min="34" max="34" width="11" style="795" hidden="1" customWidth="1"/>
    <col min="35" max="35" width="12" style="795" customWidth="1"/>
    <col min="36" max="36" width="10.25" style="795" customWidth="1"/>
    <col min="37" max="37" width="11.75" style="795" customWidth="1"/>
    <col min="38" max="38" width="11" style="795" customWidth="1"/>
    <col min="39" max="39" width="11.125" style="795" customWidth="1"/>
    <col min="40" max="40" width="9.875" style="795" customWidth="1"/>
    <col min="41" max="41" width="14.875" style="795" customWidth="1"/>
    <col min="42" max="43" width="9.125" style="738" hidden="1" customWidth="1"/>
    <col min="44" max="45" width="9.125" style="738"/>
    <col min="46" max="46" width="14.25" style="738" customWidth="1"/>
    <col min="47" max="16384" width="9.125" style="738"/>
  </cols>
  <sheetData>
    <row r="1" spans="1:258" ht="15" customHeight="1">
      <c r="A1" s="735"/>
      <c r="B1" s="735"/>
      <c r="C1" s="735"/>
      <c r="D1" s="735"/>
      <c r="E1" s="736"/>
      <c r="F1" s="736"/>
      <c r="G1" s="736"/>
      <c r="H1" s="736"/>
      <c r="I1" s="736"/>
      <c r="J1" s="736"/>
      <c r="K1" s="736"/>
      <c r="L1" s="736"/>
      <c r="M1" s="736"/>
      <c r="N1" s="736"/>
      <c r="O1" s="736"/>
      <c r="P1" s="736"/>
      <c r="Q1" s="736"/>
      <c r="R1" s="736"/>
      <c r="S1" s="737"/>
      <c r="T1" s="737"/>
      <c r="U1" s="737"/>
      <c r="V1" s="737"/>
      <c r="W1" s="737"/>
      <c r="X1" s="737"/>
      <c r="Y1" s="737"/>
      <c r="Z1" s="737"/>
      <c r="AA1" s="737"/>
      <c r="AB1" s="737"/>
      <c r="AC1" s="737"/>
      <c r="AD1" s="738"/>
      <c r="AE1" s="738"/>
      <c r="AF1" s="738"/>
      <c r="AG1" s="738"/>
      <c r="AH1" s="1049"/>
      <c r="AI1" s="1049"/>
      <c r="AJ1" s="1049"/>
      <c r="AK1" s="1049"/>
      <c r="AL1" s="1049"/>
      <c r="AM1" s="1049"/>
      <c r="AN1" s="1049"/>
      <c r="AO1" s="1049"/>
    </row>
    <row r="2" spans="1:258">
      <c r="A2" s="1050" t="s">
        <v>1483</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1050"/>
      <c r="AF2" s="1050"/>
      <c r="AG2" s="1050"/>
      <c r="AH2" s="1050"/>
      <c r="AI2" s="1050"/>
      <c r="AJ2" s="1050"/>
      <c r="AK2" s="1050"/>
      <c r="AL2" s="1050"/>
      <c r="AM2" s="1050"/>
      <c r="AN2" s="1050"/>
      <c r="AO2" s="1050"/>
    </row>
    <row r="3" spans="1:258" ht="36" customHeight="1">
      <c r="A3" s="1051" t="s">
        <v>1482</v>
      </c>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c r="AL3" s="1051"/>
      <c r="AM3" s="1051"/>
      <c r="AN3" s="1051"/>
      <c r="AO3" s="1051"/>
    </row>
    <row r="4" spans="1:258" ht="30" customHeight="1">
      <c r="A4" s="831"/>
      <c r="B4" s="1048" t="s">
        <v>1868</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7" t="s">
        <v>1863</v>
      </c>
      <c r="AN4" s="1047"/>
      <c r="AO4" s="1047"/>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39"/>
      <c r="ED4" s="739"/>
      <c r="EE4" s="739"/>
      <c r="EF4" s="739"/>
      <c r="EG4" s="739"/>
      <c r="EH4" s="739"/>
      <c r="EI4" s="739"/>
      <c r="EJ4" s="739"/>
      <c r="EK4" s="739"/>
      <c r="EL4" s="739"/>
      <c r="EM4" s="739"/>
      <c r="EN4" s="739"/>
      <c r="EO4" s="739"/>
      <c r="EP4" s="739"/>
      <c r="EQ4" s="739"/>
      <c r="ER4" s="739"/>
      <c r="ES4" s="739"/>
      <c r="ET4" s="739"/>
      <c r="EU4" s="739"/>
      <c r="EV4" s="739"/>
      <c r="EW4" s="739"/>
      <c r="EX4" s="739"/>
      <c r="EY4" s="739"/>
      <c r="EZ4" s="739"/>
      <c r="FA4" s="739"/>
      <c r="FB4" s="739"/>
      <c r="FC4" s="739"/>
      <c r="FD4" s="739"/>
      <c r="FE4" s="739"/>
      <c r="FF4" s="739"/>
      <c r="FG4" s="739"/>
      <c r="FH4" s="739"/>
      <c r="FI4" s="739"/>
      <c r="FJ4" s="739"/>
      <c r="FK4" s="739"/>
      <c r="FL4" s="739"/>
      <c r="FM4" s="739"/>
      <c r="FN4" s="739"/>
      <c r="FO4" s="739"/>
      <c r="FP4" s="739"/>
      <c r="FQ4" s="739"/>
      <c r="FR4" s="739"/>
      <c r="FS4" s="739"/>
      <c r="FT4" s="739"/>
      <c r="FU4" s="739"/>
      <c r="FV4" s="739"/>
      <c r="FW4" s="739"/>
      <c r="FX4" s="739"/>
      <c r="FY4" s="739"/>
      <c r="FZ4" s="739"/>
      <c r="GA4" s="739"/>
      <c r="GB4" s="739"/>
      <c r="GC4" s="739"/>
      <c r="GD4" s="739"/>
      <c r="GE4" s="739"/>
      <c r="GF4" s="739"/>
      <c r="GG4" s="739"/>
      <c r="GH4" s="739"/>
      <c r="GI4" s="739"/>
      <c r="GJ4" s="739"/>
      <c r="GK4" s="739"/>
      <c r="GL4" s="739"/>
      <c r="GM4" s="739"/>
      <c r="GN4" s="739"/>
      <c r="GO4" s="739"/>
      <c r="GP4" s="739"/>
      <c r="GQ4" s="739"/>
      <c r="GR4" s="739"/>
      <c r="GS4" s="739"/>
      <c r="GT4" s="739"/>
      <c r="GU4" s="739"/>
      <c r="GV4" s="739"/>
      <c r="GW4" s="739"/>
      <c r="GX4" s="739"/>
      <c r="GY4" s="739"/>
      <c r="GZ4" s="739"/>
      <c r="HA4" s="739"/>
      <c r="HB4" s="739"/>
      <c r="HC4" s="739"/>
      <c r="HD4" s="739"/>
      <c r="HE4" s="739"/>
      <c r="HF4" s="739"/>
      <c r="HG4" s="739"/>
      <c r="HH4" s="739"/>
      <c r="HI4" s="739"/>
      <c r="HJ4" s="739"/>
      <c r="HK4" s="739"/>
      <c r="HL4" s="739"/>
      <c r="HM4" s="739"/>
      <c r="HN4" s="739"/>
      <c r="HO4" s="739"/>
      <c r="HP4" s="739"/>
      <c r="HQ4" s="739"/>
      <c r="HR4" s="739"/>
      <c r="HS4" s="739"/>
      <c r="HT4" s="739"/>
      <c r="HU4" s="739"/>
      <c r="HV4" s="739"/>
      <c r="HW4" s="739"/>
      <c r="HX4" s="739"/>
      <c r="HY4" s="739"/>
      <c r="HZ4" s="739"/>
      <c r="IA4" s="739"/>
      <c r="IB4" s="739"/>
      <c r="IC4" s="739"/>
      <c r="ID4" s="739"/>
      <c r="IE4" s="739"/>
      <c r="IF4" s="739"/>
      <c r="IG4" s="739"/>
      <c r="IH4" s="739"/>
      <c r="II4" s="739"/>
      <c r="IJ4" s="739"/>
      <c r="IK4" s="739"/>
      <c r="IL4" s="739"/>
      <c r="IM4" s="739"/>
      <c r="IN4" s="739"/>
      <c r="IO4" s="739"/>
      <c r="IP4" s="739"/>
      <c r="IQ4" s="739"/>
      <c r="IR4" s="739"/>
      <c r="IS4" s="739"/>
      <c r="IT4" s="739"/>
      <c r="IU4" s="739"/>
      <c r="IV4" s="739"/>
      <c r="IW4" s="739"/>
      <c r="IX4" s="739"/>
    </row>
    <row r="5" spans="1:258" s="741" customFormat="1" ht="27.75" customHeight="1">
      <c r="A5" s="1052" t="s">
        <v>117</v>
      </c>
      <c r="B5" s="1052" t="s">
        <v>86</v>
      </c>
      <c r="C5" s="1052" t="s">
        <v>1840</v>
      </c>
      <c r="D5" s="1052" t="s">
        <v>1788</v>
      </c>
      <c r="E5" s="1052" t="s">
        <v>341</v>
      </c>
      <c r="F5" s="1052" t="s">
        <v>206</v>
      </c>
      <c r="G5" s="1052" t="s">
        <v>207</v>
      </c>
      <c r="H5" s="1052" t="s">
        <v>441</v>
      </c>
      <c r="I5" s="1056" t="s">
        <v>118</v>
      </c>
      <c r="J5" s="1057"/>
      <c r="K5" s="1057"/>
      <c r="L5" s="1057"/>
      <c r="M5" s="1057"/>
      <c r="N5" s="1057"/>
      <c r="O5" s="1057"/>
      <c r="P5" s="1058"/>
      <c r="Q5" s="1056" t="s">
        <v>449</v>
      </c>
      <c r="R5" s="1057"/>
      <c r="S5" s="1057"/>
      <c r="T5" s="1057"/>
      <c r="U5" s="1057"/>
      <c r="V5" s="1058"/>
      <c r="W5" s="1056" t="s">
        <v>929</v>
      </c>
      <c r="X5" s="1057"/>
      <c r="Y5" s="1057"/>
      <c r="Z5" s="1057"/>
      <c r="AA5" s="1057"/>
      <c r="AB5" s="1058"/>
      <c r="AC5" s="1055" t="s">
        <v>930</v>
      </c>
      <c r="AD5" s="1055"/>
      <c r="AE5" s="1055"/>
      <c r="AF5" s="1055"/>
      <c r="AG5" s="1055"/>
      <c r="AH5" s="1055"/>
      <c r="AI5" s="1055" t="s">
        <v>931</v>
      </c>
      <c r="AJ5" s="1055"/>
      <c r="AK5" s="1055"/>
      <c r="AL5" s="1055"/>
      <c r="AM5" s="1055"/>
      <c r="AN5" s="1055"/>
      <c r="AO5" s="1055" t="s">
        <v>9</v>
      </c>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0"/>
      <c r="BZ5" s="740"/>
      <c r="CA5" s="740"/>
      <c r="CB5" s="740"/>
      <c r="CC5" s="740"/>
      <c r="CD5" s="740"/>
      <c r="CE5" s="740"/>
      <c r="CF5" s="740"/>
      <c r="CG5" s="740"/>
      <c r="CH5" s="740"/>
      <c r="CI5" s="740"/>
      <c r="CJ5" s="740"/>
      <c r="CK5" s="740"/>
      <c r="CL5" s="740"/>
      <c r="CM5" s="740"/>
      <c r="CN5" s="740"/>
      <c r="CO5" s="740"/>
      <c r="CP5" s="740"/>
      <c r="CQ5" s="740"/>
      <c r="CR5" s="740"/>
      <c r="CS5" s="740"/>
      <c r="CT5" s="740"/>
      <c r="CU5" s="740"/>
      <c r="CV5" s="740"/>
      <c r="CW5" s="740"/>
      <c r="CX5" s="740"/>
      <c r="CY5" s="740"/>
      <c r="CZ5" s="740"/>
      <c r="DA5" s="740"/>
      <c r="DB5" s="740"/>
      <c r="DC5" s="740"/>
      <c r="DD5" s="740"/>
      <c r="DE5" s="740"/>
      <c r="DF5" s="740"/>
      <c r="DG5" s="740"/>
      <c r="DH5" s="740"/>
      <c r="DI5" s="740"/>
      <c r="DJ5" s="740"/>
      <c r="DK5" s="740"/>
      <c r="DL5" s="740"/>
      <c r="DM5" s="740"/>
      <c r="DN5" s="740"/>
      <c r="DO5" s="740"/>
      <c r="DP5" s="740"/>
      <c r="DQ5" s="740"/>
      <c r="DR5" s="740"/>
      <c r="DS5" s="740"/>
      <c r="DT5" s="740"/>
      <c r="DU5" s="740"/>
      <c r="DV5" s="740"/>
      <c r="DW5" s="740"/>
      <c r="DX5" s="740"/>
      <c r="DY5" s="740"/>
      <c r="DZ5" s="740"/>
      <c r="EA5" s="740"/>
      <c r="EB5" s="740"/>
      <c r="EC5" s="740"/>
      <c r="ED5" s="740"/>
      <c r="EE5" s="740"/>
      <c r="EF5" s="740"/>
      <c r="EG5" s="740"/>
      <c r="EH5" s="740"/>
      <c r="EI5" s="740"/>
      <c r="EJ5" s="740"/>
      <c r="EK5" s="740"/>
      <c r="EL5" s="740"/>
      <c r="EM5" s="740"/>
      <c r="EN5" s="740"/>
      <c r="EO5" s="740"/>
      <c r="EP5" s="740"/>
      <c r="EQ5" s="740"/>
      <c r="ER5" s="740"/>
      <c r="ES5" s="740"/>
      <c r="ET5" s="740"/>
      <c r="EU5" s="740"/>
      <c r="EV5" s="740"/>
      <c r="EW5" s="740"/>
      <c r="EX5" s="740"/>
      <c r="EY5" s="740"/>
      <c r="EZ5" s="740"/>
      <c r="FA5" s="740"/>
      <c r="FB5" s="740"/>
      <c r="FC5" s="740"/>
      <c r="FD5" s="740"/>
      <c r="FE5" s="740"/>
      <c r="FF5" s="740"/>
      <c r="FG5" s="740"/>
      <c r="FH5" s="740"/>
      <c r="FI5" s="740"/>
      <c r="FJ5" s="740"/>
      <c r="FK5" s="740"/>
      <c r="FL5" s="740"/>
      <c r="FM5" s="740"/>
      <c r="FN5" s="740"/>
      <c r="FO5" s="740"/>
      <c r="FP5" s="740"/>
      <c r="FQ5" s="740"/>
      <c r="FR5" s="740"/>
      <c r="FS5" s="740"/>
      <c r="FT5" s="740"/>
      <c r="FU5" s="740"/>
      <c r="FV5" s="740"/>
      <c r="FW5" s="740"/>
      <c r="FX5" s="740"/>
      <c r="FY5" s="740"/>
      <c r="FZ5" s="740"/>
      <c r="GA5" s="740"/>
      <c r="GB5" s="740"/>
      <c r="GC5" s="740"/>
      <c r="GD5" s="740"/>
      <c r="GE5" s="740"/>
      <c r="GF5" s="740"/>
      <c r="GG5" s="740"/>
      <c r="GH5" s="740"/>
      <c r="GI5" s="740"/>
      <c r="GJ5" s="740"/>
      <c r="GK5" s="740"/>
      <c r="GL5" s="740"/>
      <c r="GM5" s="740"/>
      <c r="GN5" s="740"/>
      <c r="GO5" s="740"/>
      <c r="GP5" s="740"/>
      <c r="GQ5" s="740"/>
      <c r="GR5" s="740"/>
      <c r="GS5" s="740"/>
      <c r="GT5" s="740"/>
      <c r="GU5" s="740"/>
      <c r="GV5" s="740"/>
      <c r="GW5" s="740"/>
      <c r="GX5" s="740"/>
      <c r="GY5" s="740"/>
      <c r="GZ5" s="740"/>
      <c r="HA5" s="740"/>
      <c r="HB5" s="740"/>
      <c r="HC5" s="740"/>
      <c r="HD5" s="740"/>
      <c r="HE5" s="740"/>
      <c r="HF5" s="740"/>
      <c r="HG5" s="740"/>
      <c r="HH5" s="740"/>
      <c r="HI5" s="740"/>
      <c r="HJ5" s="740"/>
      <c r="HK5" s="740"/>
      <c r="HL5" s="740"/>
      <c r="HM5" s="740"/>
      <c r="HN5" s="740"/>
      <c r="HO5" s="740"/>
      <c r="HP5" s="740"/>
      <c r="HQ5" s="740"/>
      <c r="HR5" s="740"/>
      <c r="HS5" s="740"/>
      <c r="HT5" s="740"/>
      <c r="HU5" s="740"/>
      <c r="HV5" s="740"/>
      <c r="HW5" s="740"/>
      <c r="HX5" s="740"/>
      <c r="HY5" s="740"/>
      <c r="HZ5" s="740"/>
      <c r="IA5" s="740"/>
      <c r="IB5" s="740"/>
      <c r="IC5" s="740"/>
      <c r="ID5" s="740"/>
      <c r="IE5" s="740"/>
      <c r="IF5" s="740"/>
      <c r="IG5" s="740"/>
      <c r="IH5" s="740"/>
      <c r="II5" s="740"/>
      <c r="IJ5" s="740"/>
      <c r="IK5" s="740"/>
      <c r="IL5" s="740"/>
      <c r="IM5" s="740"/>
      <c r="IN5" s="740"/>
      <c r="IO5" s="740"/>
      <c r="IP5" s="740"/>
      <c r="IQ5" s="740"/>
      <c r="IR5" s="740"/>
      <c r="IS5" s="740"/>
      <c r="IT5" s="740"/>
      <c r="IU5" s="740"/>
      <c r="IV5" s="740"/>
      <c r="IW5" s="740"/>
      <c r="IX5" s="740"/>
    </row>
    <row r="6" spans="1:258" s="741" customFormat="1" ht="18.75" customHeight="1">
      <c r="A6" s="1053"/>
      <c r="B6" s="1053"/>
      <c r="C6" s="1053"/>
      <c r="D6" s="1053"/>
      <c r="E6" s="1053"/>
      <c r="F6" s="1053"/>
      <c r="G6" s="1053"/>
      <c r="H6" s="1053"/>
      <c r="I6" s="1055" t="s">
        <v>193</v>
      </c>
      <c r="J6" s="1055" t="s">
        <v>92</v>
      </c>
      <c r="K6" s="1055"/>
      <c r="L6" s="1055"/>
      <c r="M6" s="1055"/>
      <c r="N6" s="1055"/>
      <c r="O6" s="1055"/>
      <c r="P6" s="1055"/>
      <c r="Q6" s="1052" t="s">
        <v>988</v>
      </c>
      <c r="R6" s="1056" t="s">
        <v>94</v>
      </c>
      <c r="S6" s="1057"/>
      <c r="T6" s="1057"/>
      <c r="U6" s="1057"/>
      <c r="V6" s="1058"/>
      <c r="W6" s="1052" t="s">
        <v>988</v>
      </c>
      <c r="X6" s="1056" t="s">
        <v>94</v>
      </c>
      <c r="Y6" s="1057"/>
      <c r="Z6" s="1057"/>
      <c r="AA6" s="1057"/>
      <c r="AB6" s="1058"/>
      <c r="AC6" s="1055" t="s">
        <v>93</v>
      </c>
      <c r="AD6" s="1055" t="s">
        <v>21</v>
      </c>
      <c r="AE6" s="1055"/>
      <c r="AF6" s="1055"/>
      <c r="AG6" s="1055"/>
      <c r="AH6" s="1055"/>
      <c r="AI6" s="1055" t="s">
        <v>339</v>
      </c>
      <c r="AJ6" s="1055" t="s">
        <v>21</v>
      </c>
      <c r="AK6" s="1055"/>
      <c r="AL6" s="1055"/>
      <c r="AM6" s="1055"/>
      <c r="AN6" s="1055"/>
      <c r="AO6" s="1055"/>
      <c r="AP6" s="740"/>
      <c r="AQ6" s="740"/>
      <c r="AR6" s="740"/>
      <c r="AS6" s="740"/>
      <c r="AT6" s="740"/>
      <c r="AU6" s="740"/>
      <c r="AV6" s="740"/>
      <c r="AW6" s="740"/>
      <c r="AX6" s="740"/>
      <c r="AY6" s="740"/>
      <c r="AZ6" s="740"/>
      <c r="BA6" s="740"/>
      <c r="BB6" s="740"/>
      <c r="BC6" s="740"/>
      <c r="BD6" s="740"/>
      <c r="BE6" s="740"/>
      <c r="BF6" s="740"/>
      <c r="BG6" s="740"/>
      <c r="BH6" s="740"/>
      <c r="BI6" s="740"/>
      <c r="BJ6" s="740"/>
      <c r="BK6" s="740"/>
      <c r="BL6" s="740"/>
      <c r="BM6" s="740"/>
      <c r="BN6" s="740"/>
      <c r="BO6" s="740"/>
      <c r="BP6" s="740"/>
      <c r="BQ6" s="740"/>
      <c r="BR6" s="740"/>
      <c r="BS6" s="740"/>
      <c r="BT6" s="740"/>
      <c r="BU6" s="740"/>
      <c r="BV6" s="740"/>
      <c r="BW6" s="740"/>
      <c r="BX6" s="740"/>
      <c r="BY6" s="740"/>
      <c r="BZ6" s="740"/>
      <c r="CA6" s="740"/>
      <c r="CB6" s="740"/>
      <c r="CC6" s="740"/>
      <c r="CD6" s="740"/>
      <c r="CE6" s="740"/>
      <c r="CF6" s="740"/>
      <c r="CG6" s="740"/>
      <c r="CH6" s="740"/>
      <c r="CI6" s="740"/>
      <c r="CJ6" s="740"/>
      <c r="CK6" s="740"/>
      <c r="CL6" s="740"/>
      <c r="CM6" s="740"/>
      <c r="CN6" s="740"/>
      <c r="CO6" s="740"/>
      <c r="CP6" s="740"/>
      <c r="CQ6" s="740"/>
      <c r="CR6" s="740"/>
      <c r="CS6" s="740"/>
      <c r="CT6" s="740"/>
      <c r="CU6" s="740"/>
      <c r="CV6" s="740"/>
      <c r="CW6" s="740"/>
      <c r="CX6" s="740"/>
      <c r="CY6" s="740"/>
      <c r="CZ6" s="740"/>
      <c r="DA6" s="740"/>
      <c r="DB6" s="740"/>
      <c r="DC6" s="740"/>
      <c r="DD6" s="740"/>
      <c r="DE6" s="740"/>
      <c r="DF6" s="740"/>
      <c r="DG6" s="740"/>
      <c r="DH6" s="740"/>
      <c r="DI6" s="740"/>
      <c r="DJ6" s="740"/>
      <c r="DK6" s="740"/>
      <c r="DL6" s="740"/>
      <c r="DM6" s="740"/>
      <c r="DN6" s="740"/>
      <c r="DO6" s="740"/>
      <c r="DP6" s="740"/>
      <c r="DQ6" s="740"/>
      <c r="DR6" s="740"/>
      <c r="DS6" s="740"/>
      <c r="DT6" s="740"/>
      <c r="DU6" s="740"/>
      <c r="DV6" s="740"/>
      <c r="DW6" s="740"/>
      <c r="DX6" s="740"/>
      <c r="DY6" s="740"/>
      <c r="DZ6" s="740"/>
      <c r="EA6" s="740"/>
      <c r="EB6" s="740"/>
      <c r="EC6" s="740"/>
      <c r="ED6" s="740"/>
      <c r="EE6" s="740"/>
      <c r="EF6" s="740"/>
      <c r="EG6" s="740"/>
      <c r="EH6" s="740"/>
      <c r="EI6" s="740"/>
      <c r="EJ6" s="740"/>
      <c r="EK6" s="740"/>
      <c r="EL6" s="740"/>
      <c r="EM6" s="740"/>
      <c r="EN6" s="740"/>
      <c r="EO6" s="740"/>
      <c r="EP6" s="740"/>
      <c r="EQ6" s="740"/>
      <c r="ER6" s="740"/>
      <c r="ES6" s="740"/>
      <c r="ET6" s="740"/>
      <c r="EU6" s="740"/>
      <c r="EV6" s="740"/>
      <c r="EW6" s="740"/>
      <c r="EX6" s="740"/>
      <c r="EY6" s="740"/>
      <c r="EZ6" s="740"/>
      <c r="FA6" s="740"/>
      <c r="FB6" s="740"/>
      <c r="FC6" s="740"/>
      <c r="FD6" s="740"/>
      <c r="FE6" s="740"/>
      <c r="FF6" s="740"/>
      <c r="FG6" s="740"/>
      <c r="FH6" s="740"/>
      <c r="FI6" s="740"/>
      <c r="FJ6" s="740"/>
      <c r="FK6" s="740"/>
      <c r="FL6" s="740"/>
      <c r="FM6" s="740"/>
      <c r="FN6" s="740"/>
      <c r="FO6" s="740"/>
      <c r="FP6" s="740"/>
      <c r="FQ6" s="740"/>
      <c r="FR6" s="740"/>
      <c r="FS6" s="740"/>
      <c r="FT6" s="740"/>
      <c r="FU6" s="740"/>
      <c r="FV6" s="740"/>
      <c r="FW6" s="740"/>
      <c r="FX6" s="740"/>
      <c r="FY6" s="740"/>
      <c r="FZ6" s="740"/>
      <c r="GA6" s="740"/>
      <c r="GB6" s="740"/>
      <c r="GC6" s="740"/>
      <c r="GD6" s="740"/>
      <c r="GE6" s="740"/>
      <c r="GF6" s="740"/>
      <c r="GG6" s="740"/>
      <c r="GH6" s="740"/>
      <c r="GI6" s="740"/>
      <c r="GJ6" s="740"/>
      <c r="GK6" s="740"/>
      <c r="GL6" s="740"/>
      <c r="GM6" s="740"/>
      <c r="GN6" s="740"/>
      <c r="GO6" s="740"/>
      <c r="GP6" s="740"/>
      <c r="GQ6" s="740"/>
      <c r="GR6" s="740"/>
      <c r="GS6" s="740"/>
      <c r="GT6" s="740"/>
      <c r="GU6" s="740"/>
      <c r="GV6" s="740"/>
      <c r="GW6" s="740"/>
      <c r="GX6" s="740"/>
      <c r="GY6" s="740"/>
      <c r="GZ6" s="740"/>
      <c r="HA6" s="740"/>
      <c r="HB6" s="740"/>
      <c r="HC6" s="740"/>
      <c r="HD6" s="740"/>
      <c r="HE6" s="740"/>
      <c r="HF6" s="740"/>
      <c r="HG6" s="740"/>
      <c r="HH6" s="740"/>
      <c r="HI6" s="740"/>
      <c r="HJ6" s="740"/>
      <c r="HK6" s="740"/>
      <c r="HL6" s="740"/>
      <c r="HM6" s="740"/>
      <c r="HN6" s="740"/>
      <c r="HO6" s="740"/>
      <c r="HP6" s="740"/>
      <c r="HQ6" s="740"/>
      <c r="HR6" s="740"/>
      <c r="HS6" s="740"/>
      <c r="HT6" s="740"/>
      <c r="HU6" s="740"/>
      <c r="HV6" s="740"/>
      <c r="HW6" s="740"/>
      <c r="HX6" s="740"/>
      <c r="HY6" s="740"/>
      <c r="HZ6" s="740"/>
      <c r="IA6" s="740"/>
      <c r="IB6" s="740"/>
      <c r="IC6" s="740"/>
      <c r="ID6" s="740"/>
      <c r="IE6" s="740"/>
      <c r="IF6" s="740"/>
      <c r="IG6" s="740"/>
      <c r="IH6" s="740"/>
      <c r="II6" s="740"/>
      <c r="IJ6" s="740"/>
      <c r="IK6" s="740"/>
      <c r="IL6" s="740"/>
      <c r="IM6" s="740"/>
      <c r="IN6" s="740"/>
      <c r="IO6" s="740"/>
      <c r="IP6" s="740"/>
      <c r="IQ6" s="740"/>
      <c r="IR6" s="740"/>
      <c r="IS6" s="740"/>
      <c r="IT6" s="740"/>
      <c r="IU6" s="740"/>
      <c r="IV6" s="740"/>
      <c r="IW6" s="740"/>
      <c r="IX6" s="740"/>
    </row>
    <row r="7" spans="1:258" s="741" customFormat="1" ht="40.5" customHeight="1">
      <c r="A7" s="1053"/>
      <c r="B7" s="1053"/>
      <c r="C7" s="1053"/>
      <c r="D7" s="1053"/>
      <c r="E7" s="1053"/>
      <c r="F7" s="1053"/>
      <c r="G7" s="1053"/>
      <c r="H7" s="1053"/>
      <c r="I7" s="1055"/>
      <c r="J7" s="1055" t="s">
        <v>989</v>
      </c>
      <c r="K7" s="1055" t="s">
        <v>21</v>
      </c>
      <c r="L7" s="1055"/>
      <c r="M7" s="1055"/>
      <c r="N7" s="1055"/>
      <c r="O7" s="1055"/>
      <c r="P7" s="1055"/>
      <c r="Q7" s="1053"/>
      <c r="R7" s="1055" t="s">
        <v>335</v>
      </c>
      <c r="S7" s="1055"/>
      <c r="T7" s="1055" t="s">
        <v>990</v>
      </c>
      <c r="U7" s="1055"/>
      <c r="V7" s="1055"/>
      <c r="W7" s="1053"/>
      <c r="X7" s="1055" t="s">
        <v>335</v>
      </c>
      <c r="Y7" s="1055"/>
      <c r="Z7" s="1055" t="s">
        <v>990</v>
      </c>
      <c r="AA7" s="1055"/>
      <c r="AB7" s="1055"/>
      <c r="AC7" s="1055"/>
      <c r="AD7" s="1055" t="s">
        <v>335</v>
      </c>
      <c r="AE7" s="1055"/>
      <c r="AF7" s="1055" t="s">
        <v>336</v>
      </c>
      <c r="AG7" s="1055"/>
      <c r="AH7" s="1055"/>
      <c r="AI7" s="1055"/>
      <c r="AJ7" s="1055" t="s">
        <v>335</v>
      </c>
      <c r="AK7" s="1055"/>
      <c r="AL7" s="1055" t="s">
        <v>337</v>
      </c>
      <c r="AM7" s="1055"/>
      <c r="AN7" s="1055"/>
      <c r="AO7" s="1055"/>
      <c r="AP7" s="740"/>
      <c r="AQ7" s="740"/>
      <c r="AR7" s="740"/>
      <c r="AS7" s="740"/>
      <c r="AT7" s="740"/>
      <c r="AU7" s="740"/>
      <c r="AV7" s="740"/>
      <c r="AW7" s="740"/>
      <c r="AX7" s="740"/>
      <c r="AY7" s="740"/>
      <c r="AZ7" s="740"/>
      <c r="BA7" s="740"/>
      <c r="BB7" s="740"/>
      <c r="BC7" s="740"/>
      <c r="BD7" s="740"/>
      <c r="BE7" s="740"/>
      <c r="BF7" s="740"/>
      <c r="BG7" s="740"/>
      <c r="BH7" s="740"/>
      <c r="BI7" s="740"/>
      <c r="BJ7" s="740"/>
      <c r="BK7" s="740"/>
      <c r="BL7" s="740"/>
      <c r="BM7" s="740"/>
      <c r="BN7" s="740"/>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0"/>
      <c r="DX7" s="740"/>
      <c r="DY7" s="740"/>
      <c r="DZ7" s="740"/>
      <c r="EA7" s="740"/>
      <c r="EB7" s="740"/>
      <c r="EC7" s="740"/>
      <c r="ED7" s="740"/>
      <c r="EE7" s="740"/>
      <c r="EF7" s="740"/>
      <c r="EG7" s="740"/>
      <c r="EH7" s="740"/>
      <c r="EI7" s="740"/>
      <c r="EJ7" s="740"/>
      <c r="EK7" s="740"/>
      <c r="EL7" s="740"/>
      <c r="EM7" s="740"/>
      <c r="EN7" s="740"/>
      <c r="EO7" s="740"/>
      <c r="EP7" s="740"/>
      <c r="EQ7" s="740"/>
      <c r="ER7" s="740"/>
      <c r="ES7" s="740"/>
      <c r="ET7" s="740"/>
      <c r="EU7" s="740"/>
      <c r="EV7" s="740"/>
      <c r="EW7" s="740"/>
      <c r="EX7" s="740"/>
      <c r="EY7" s="740"/>
      <c r="EZ7" s="740"/>
      <c r="FA7" s="740"/>
      <c r="FB7" s="740"/>
      <c r="FC7" s="740"/>
      <c r="FD7" s="740"/>
      <c r="FE7" s="740"/>
      <c r="FF7" s="740"/>
      <c r="FG7" s="740"/>
      <c r="FH7" s="740"/>
      <c r="FI7" s="740"/>
      <c r="FJ7" s="740"/>
      <c r="FK7" s="740"/>
      <c r="FL7" s="740"/>
      <c r="FM7" s="740"/>
      <c r="FN7" s="740"/>
      <c r="FO7" s="740"/>
      <c r="FP7" s="740"/>
      <c r="FQ7" s="740"/>
      <c r="FR7" s="740"/>
      <c r="FS7" s="740"/>
      <c r="FT7" s="740"/>
      <c r="FU7" s="740"/>
      <c r="FV7" s="740"/>
      <c r="FW7" s="740"/>
      <c r="FX7" s="740"/>
      <c r="FY7" s="740"/>
      <c r="FZ7" s="740"/>
      <c r="GA7" s="740"/>
      <c r="GB7" s="740"/>
      <c r="GC7" s="740"/>
      <c r="GD7" s="740"/>
      <c r="GE7" s="740"/>
      <c r="GF7" s="740"/>
      <c r="GG7" s="740"/>
      <c r="GH7" s="740"/>
      <c r="GI7" s="740"/>
      <c r="GJ7" s="740"/>
      <c r="GK7" s="740"/>
      <c r="GL7" s="740"/>
      <c r="GM7" s="740"/>
      <c r="GN7" s="740"/>
      <c r="GO7" s="740"/>
      <c r="GP7" s="740"/>
      <c r="GQ7" s="740"/>
      <c r="GR7" s="740"/>
      <c r="GS7" s="740"/>
      <c r="GT7" s="740"/>
      <c r="GU7" s="740"/>
      <c r="GV7" s="740"/>
      <c r="GW7" s="740"/>
      <c r="GX7" s="740"/>
      <c r="GY7" s="740"/>
      <c r="GZ7" s="740"/>
      <c r="HA7" s="740"/>
      <c r="HB7" s="740"/>
      <c r="HC7" s="740"/>
      <c r="HD7" s="740"/>
      <c r="HE7" s="740"/>
      <c r="HF7" s="740"/>
      <c r="HG7" s="740"/>
      <c r="HH7" s="740"/>
      <c r="HI7" s="740"/>
      <c r="HJ7" s="740"/>
      <c r="HK7" s="740"/>
      <c r="HL7" s="740"/>
      <c r="HM7" s="740"/>
      <c r="HN7" s="740"/>
      <c r="HO7" s="740"/>
      <c r="HP7" s="740"/>
      <c r="HQ7" s="740"/>
      <c r="HR7" s="740"/>
      <c r="HS7" s="740"/>
      <c r="HT7" s="740"/>
      <c r="HU7" s="740"/>
      <c r="HV7" s="740"/>
      <c r="HW7" s="740"/>
      <c r="HX7" s="740"/>
      <c r="HY7" s="740"/>
      <c r="HZ7" s="740"/>
      <c r="IA7" s="740"/>
      <c r="IB7" s="740"/>
      <c r="IC7" s="740"/>
      <c r="ID7" s="740"/>
      <c r="IE7" s="740"/>
      <c r="IF7" s="740"/>
      <c r="IG7" s="740"/>
      <c r="IH7" s="740"/>
      <c r="II7" s="740"/>
      <c r="IJ7" s="740"/>
      <c r="IK7" s="740"/>
      <c r="IL7" s="740"/>
      <c r="IM7" s="740"/>
      <c r="IN7" s="740"/>
      <c r="IO7" s="740"/>
      <c r="IP7" s="740"/>
      <c r="IQ7" s="740"/>
      <c r="IR7" s="740"/>
      <c r="IS7" s="740"/>
      <c r="IT7" s="740"/>
      <c r="IU7" s="740"/>
      <c r="IV7" s="740"/>
      <c r="IW7" s="740"/>
      <c r="IX7" s="740"/>
    </row>
    <row r="8" spans="1:258" s="741" customFormat="1" ht="25.5" customHeight="1">
      <c r="A8" s="1053"/>
      <c r="B8" s="1053"/>
      <c r="C8" s="1053"/>
      <c r="D8" s="1053"/>
      <c r="E8" s="1053"/>
      <c r="F8" s="1053"/>
      <c r="G8" s="1053"/>
      <c r="H8" s="1053"/>
      <c r="I8" s="1055"/>
      <c r="J8" s="1055"/>
      <c r="K8" s="1055" t="s">
        <v>335</v>
      </c>
      <c r="L8" s="1055"/>
      <c r="M8" s="1055" t="s">
        <v>990</v>
      </c>
      <c r="N8" s="1055"/>
      <c r="O8" s="1055"/>
      <c r="P8" s="1055"/>
      <c r="Q8" s="1053"/>
      <c r="R8" s="1055" t="s">
        <v>991</v>
      </c>
      <c r="S8" s="1055" t="s">
        <v>539</v>
      </c>
      <c r="T8" s="1055" t="s">
        <v>199</v>
      </c>
      <c r="U8" s="1059" t="s">
        <v>200</v>
      </c>
      <c r="V8" s="1060"/>
      <c r="W8" s="1053"/>
      <c r="X8" s="1055" t="s">
        <v>991</v>
      </c>
      <c r="Y8" s="1055" t="s">
        <v>539</v>
      </c>
      <c r="Z8" s="1055" t="s">
        <v>199</v>
      </c>
      <c r="AA8" s="1059" t="s">
        <v>200</v>
      </c>
      <c r="AB8" s="1060"/>
      <c r="AC8" s="1055"/>
      <c r="AD8" s="1055" t="s">
        <v>338</v>
      </c>
      <c r="AE8" s="1055" t="s">
        <v>539</v>
      </c>
      <c r="AF8" s="1055" t="s">
        <v>12</v>
      </c>
      <c r="AG8" s="1055" t="s">
        <v>94</v>
      </c>
      <c r="AH8" s="1055"/>
      <c r="AI8" s="1055"/>
      <c r="AJ8" s="1055" t="s">
        <v>12</v>
      </c>
      <c r="AK8" s="1055" t="s">
        <v>539</v>
      </c>
      <c r="AL8" s="1055" t="s">
        <v>12</v>
      </c>
      <c r="AM8" s="1055" t="s">
        <v>94</v>
      </c>
      <c r="AN8" s="1055"/>
      <c r="AO8" s="1055"/>
      <c r="AP8" s="740"/>
      <c r="AQ8" s="740"/>
      <c r="AR8" s="740"/>
      <c r="AS8" s="740"/>
      <c r="AT8" s="740"/>
      <c r="AU8" s="740"/>
      <c r="AV8" s="740"/>
      <c r="AW8" s="740"/>
      <c r="AX8" s="740"/>
      <c r="AY8" s="740"/>
      <c r="AZ8" s="740"/>
      <c r="BA8" s="740"/>
      <c r="BB8" s="740"/>
      <c r="BC8" s="740"/>
      <c r="BD8" s="740"/>
      <c r="BE8" s="740"/>
      <c r="BF8" s="740"/>
      <c r="BG8" s="740"/>
      <c r="BH8" s="740"/>
      <c r="BI8" s="740"/>
      <c r="BJ8" s="740"/>
      <c r="BK8" s="740"/>
      <c r="BL8" s="740"/>
      <c r="BM8" s="740"/>
      <c r="BN8" s="740"/>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740"/>
      <c r="CM8" s="740"/>
      <c r="CN8" s="740"/>
      <c r="CO8" s="740"/>
      <c r="CP8" s="740"/>
      <c r="CQ8" s="740"/>
      <c r="CR8" s="740"/>
      <c r="CS8" s="740"/>
      <c r="CT8" s="740"/>
      <c r="CU8" s="740"/>
      <c r="CV8" s="740"/>
      <c r="CW8" s="740"/>
      <c r="CX8" s="740"/>
      <c r="CY8" s="740"/>
      <c r="CZ8" s="740"/>
      <c r="DA8" s="740"/>
      <c r="DB8" s="740"/>
      <c r="DC8" s="740"/>
      <c r="DD8" s="740"/>
      <c r="DE8" s="740"/>
      <c r="DF8" s="740"/>
      <c r="DG8" s="740"/>
      <c r="DH8" s="740"/>
      <c r="DI8" s="740"/>
      <c r="DJ8" s="740"/>
      <c r="DK8" s="740"/>
      <c r="DL8" s="740"/>
      <c r="DM8" s="740"/>
      <c r="DN8" s="740"/>
      <c r="DO8" s="740"/>
      <c r="DP8" s="740"/>
      <c r="DQ8" s="740"/>
      <c r="DR8" s="740"/>
      <c r="DS8" s="740"/>
      <c r="DT8" s="740"/>
      <c r="DU8" s="740"/>
      <c r="DV8" s="740"/>
      <c r="DW8" s="740"/>
      <c r="DX8" s="740"/>
      <c r="DY8" s="740"/>
      <c r="DZ8" s="740"/>
      <c r="EA8" s="740"/>
      <c r="EB8" s="740"/>
      <c r="EC8" s="740"/>
      <c r="ED8" s="740"/>
      <c r="EE8" s="740"/>
      <c r="EF8" s="740"/>
      <c r="EG8" s="740"/>
      <c r="EH8" s="740"/>
      <c r="EI8" s="740"/>
      <c r="EJ8" s="740"/>
      <c r="EK8" s="740"/>
      <c r="EL8" s="740"/>
      <c r="EM8" s="740"/>
      <c r="EN8" s="740"/>
      <c r="EO8" s="740"/>
      <c r="EP8" s="740"/>
      <c r="EQ8" s="740"/>
      <c r="ER8" s="740"/>
      <c r="ES8" s="740"/>
      <c r="ET8" s="740"/>
      <c r="EU8" s="740"/>
      <c r="EV8" s="740"/>
      <c r="EW8" s="740"/>
      <c r="EX8" s="740"/>
      <c r="EY8" s="740"/>
      <c r="EZ8" s="740"/>
      <c r="FA8" s="740"/>
      <c r="FB8" s="740"/>
      <c r="FC8" s="740"/>
      <c r="FD8" s="740"/>
      <c r="FE8" s="740"/>
      <c r="FF8" s="740"/>
      <c r="FG8" s="740"/>
      <c r="FH8" s="740"/>
      <c r="FI8" s="740"/>
      <c r="FJ8" s="740"/>
      <c r="FK8" s="740"/>
      <c r="FL8" s="740"/>
      <c r="FM8" s="740"/>
      <c r="FN8" s="740"/>
      <c r="FO8" s="740"/>
      <c r="FP8" s="740"/>
      <c r="FQ8" s="740"/>
      <c r="FR8" s="740"/>
      <c r="FS8" s="740"/>
      <c r="FT8" s="740"/>
      <c r="FU8" s="740"/>
      <c r="FV8" s="740"/>
      <c r="FW8" s="740"/>
      <c r="FX8" s="740"/>
      <c r="FY8" s="740"/>
      <c r="FZ8" s="740"/>
      <c r="GA8" s="740"/>
      <c r="GB8" s="740"/>
      <c r="GC8" s="740"/>
      <c r="GD8" s="740"/>
      <c r="GE8" s="740"/>
      <c r="GF8" s="740"/>
      <c r="GG8" s="740"/>
      <c r="GH8" s="740"/>
      <c r="GI8" s="740"/>
      <c r="GJ8" s="740"/>
      <c r="GK8" s="740"/>
      <c r="GL8" s="740"/>
      <c r="GM8" s="740"/>
      <c r="GN8" s="740"/>
      <c r="GO8" s="740"/>
      <c r="GP8" s="740"/>
      <c r="GQ8" s="740"/>
      <c r="GR8" s="740"/>
      <c r="GS8" s="740"/>
      <c r="GT8" s="740"/>
      <c r="GU8" s="740"/>
      <c r="GV8" s="740"/>
      <c r="GW8" s="740"/>
      <c r="GX8" s="740"/>
      <c r="GY8" s="740"/>
      <c r="GZ8" s="740"/>
      <c r="HA8" s="740"/>
      <c r="HB8" s="740"/>
      <c r="HC8" s="740"/>
      <c r="HD8" s="740"/>
      <c r="HE8" s="740"/>
      <c r="HF8" s="740"/>
      <c r="HG8" s="740"/>
      <c r="HH8" s="740"/>
      <c r="HI8" s="740"/>
      <c r="HJ8" s="740"/>
      <c r="HK8" s="740"/>
      <c r="HL8" s="740"/>
      <c r="HM8" s="740"/>
      <c r="HN8" s="740"/>
      <c r="HO8" s="740"/>
      <c r="HP8" s="740"/>
      <c r="HQ8" s="740"/>
      <c r="HR8" s="740"/>
      <c r="HS8" s="740"/>
      <c r="HT8" s="740"/>
      <c r="HU8" s="740"/>
      <c r="HV8" s="740"/>
      <c r="HW8" s="740"/>
      <c r="HX8" s="740"/>
      <c r="HY8" s="740"/>
      <c r="HZ8" s="740"/>
      <c r="IA8" s="740"/>
      <c r="IB8" s="740"/>
      <c r="IC8" s="740"/>
      <c r="ID8" s="740"/>
      <c r="IE8" s="740"/>
      <c r="IF8" s="740"/>
      <c r="IG8" s="740"/>
      <c r="IH8" s="740"/>
      <c r="II8" s="740"/>
      <c r="IJ8" s="740"/>
      <c r="IK8" s="740"/>
      <c r="IL8" s="740"/>
      <c r="IM8" s="740"/>
      <c r="IN8" s="740"/>
      <c r="IO8" s="740"/>
      <c r="IP8" s="740"/>
      <c r="IQ8" s="740"/>
      <c r="IR8" s="740"/>
      <c r="IS8" s="740"/>
      <c r="IT8" s="740"/>
      <c r="IU8" s="740"/>
      <c r="IV8" s="740"/>
      <c r="IW8" s="740"/>
      <c r="IX8" s="740"/>
    </row>
    <row r="9" spans="1:258" s="741" customFormat="1" ht="18.75" customHeight="1">
      <c r="A9" s="1053"/>
      <c r="B9" s="1053"/>
      <c r="C9" s="1053"/>
      <c r="D9" s="1053"/>
      <c r="E9" s="1053"/>
      <c r="F9" s="1053"/>
      <c r="G9" s="1053"/>
      <c r="H9" s="1053"/>
      <c r="I9" s="1055"/>
      <c r="J9" s="1055"/>
      <c r="K9" s="1055" t="s">
        <v>992</v>
      </c>
      <c r="L9" s="1055" t="s">
        <v>539</v>
      </c>
      <c r="M9" s="1055" t="s">
        <v>199</v>
      </c>
      <c r="N9" s="1055" t="s">
        <v>200</v>
      </c>
      <c r="O9" s="1055"/>
      <c r="P9" s="1055"/>
      <c r="Q9" s="1053"/>
      <c r="R9" s="1055"/>
      <c r="S9" s="1055"/>
      <c r="T9" s="1055"/>
      <c r="U9" s="1061"/>
      <c r="V9" s="1062"/>
      <c r="W9" s="1053"/>
      <c r="X9" s="1055"/>
      <c r="Y9" s="1055"/>
      <c r="Z9" s="1055"/>
      <c r="AA9" s="1061"/>
      <c r="AB9" s="1062"/>
      <c r="AC9" s="1055"/>
      <c r="AD9" s="1055"/>
      <c r="AE9" s="1055"/>
      <c r="AF9" s="1055"/>
      <c r="AG9" s="1055" t="s">
        <v>197</v>
      </c>
      <c r="AH9" s="1055" t="s">
        <v>198</v>
      </c>
      <c r="AI9" s="1055"/>
      <c r="AJ9" s="1055"/>
      <c r="AK9" s="1055"/>
      <c r="AL9" s="1055"/>
      <c r="AM9" s="1055" t="s">
        <v>197</v>
      </c>
      <c r="AN9" s="1055" t="s">
        <v>198</v>
      </c>
      <c r="AO9" s="1055"/>
      <c r="AP9" s="740"/>
      <c r="AQ9" s="740"/>
      <c r="AR9" s="740"/>
      <c r="AS9" s="740"/>
      <c r="AT9" s="740"/>
      <c r="AU9" s="740"/>
      <c r="AV9" s="740"/>
      <c r="AW9" s="740"/>
      <c r="AX9" s="740"/>
      <c r="AY9" s="740"/>
      <c r="AZ9" s="740"/>
      <c r="BA9" s="740"/>
      <c r="BB9" s="740"/>
      <c r="BC9" s="740"/>
      <c r="BD9" s="740"/>
      <c r="BE9" s="740"/>
      <c r="BF9" s="740"/>
      <c r="BG9" s="740"/>
      <c r="BH9" s="740"/>
      <c r="BI9" s="740"/>
      <c r="BJ9" s="740"/>
      <c r="BK9" s="740"/>
      <c r="BL9" s="740"/>
      <c r="BM9" s="740"/>
      <c r="BN9" s="740"/>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40"/>
      <c r="DV9" s="740"/>
      <c r="DW9" s="740"/>
      <c r="DX9" s="740"/>
      <c r="DY9" s="740"/>
      <c r="DZ9" s="740"/>
      <c r="EA9" s="740"/>
      <c r="EB9" s="740"/>
      <c r="EC9" s="740"/>
      <c r="ED9" s="740"/>
      <c r="EE9" s="740"/>
      <c r="EF9" s="740"/>
      <c r="EG9" s="740"/>
      <c r="EH9" s="740"/>
      <c r="EI9" s="740"/>
      <c r="EJ9" s="740"/>
      <c r="EK9" s="740"/>
      <c r="EL9" s="740"/>
      <c r="EM9" s="740"/>
      <c r="EN9" s="740"/>
      <c r="EO9" s="740"/>
      <c r="EP9" s="740"/>
      <c r="EQ9" s="740"/>
      <c r="ER9" s="740"/>
      <c r="ES9" s="740"/>
      <c r="ET9" s="740"/>
      <c r="EU9" s="740"/>
      <c r="EV9" s="740"/>
      <c r="EW9" s="740"/>
      <c r="EX9" s="740"/>
      <c r="EY9" s="740"/>
      <c r="EZ9" s="740"/>
      <c r="FA9" s="740"/>
      <c r="FB9" s="740"/>
      <c r="FC9" s="740"/>
      <c r="FD9" s="740"/>
      <c r="FE9" s="740"/>
      <c r="FF9" s="740"/>
      <c r="FG9" s="740"/>
      <c r="FH9" s="740"/>
      <c r="FI9" s="740"/>
      <c r="FJ9" s="740"/>
      <c r="FK9" s="740"/>
      <c r="FL9" s="740"/>
      <c r="FM9" s="740"/>
      <c r="FN9" s="740"/>
      <c r="FO9" s="740"/>
      <c r="FP9" s="740"/>
      <c r="FQ9" s="740"/>
      <c r="FR9" s="740"/>
      <c r="FS9" s="740"/>
      <c r="FT9" s="740"/>
      <c r="FU9" s="740"/>
      <c r="FV9" s="740"/>
      <c r="FW9" s="740"/>
      <c r="FX9" s="740"/>
      <c r="FY9" s="740"/>
      <c r="FZ9" s="740"/>
      <c r="GA9" s="740"/>
      <c r="GB9" s="740"/>
      <c r="GC9" s="740"/>
      <c r="GD9" s="740"/>
      <c r="GE9" s="740"/>
      <c r="GF9" s="740"/>
      <c r="GG9" s="740"/>
      <c r="GH9" s="740"/>
      <c r="GI9" s="740"/>
      <c r="GJ9" s="740"/>
      <c r="GK9" s="740"/>
      <c r="GL9" s="740"/>
      <c r="GM9" s="740"/>
      <c r="GN9" s="740"/>
      <c r="GO9" s="740"/>
      <c r="GP9" s="740"/>
      <c r="GQ9" s="740"/>
      <c r="GR9" s="740"/>
      <c r="GS9" s="740"/>
      <c r="GT9" s="740"/>
      <c r="GU9" s="740"/>
      <c r="GV9" s="740"/>
      <c r="GW9" s="740"/>
      <c r="GX9" s="740"/>
      <c r="GY9" s="740"/>
      <c r="GZ9" s="740"/>
      <c r="HA9" s="740"/>
      <c r="HB9" s="740"/>
      <c r="HC9" s="740"/>
      <c r="HD9" s="740"/>
      <c r="HE9" s="740"/>
      <c r="HF9" s="740"/>
      <c r="HG9" s="740"/>
      <c r="HH9" s="740"/>
      <c r="HI9" s="740"/>
      <c r="HJ9" s="740"/>
      <c r="HK9" s="740"/>
      <c r="HL9" s="740"/>
      <c r="HM9" s="740"/>
      <c r="HN9" s="740"/>
      <c r="HO9" s="740"/>
      <c r="HP9" s="740"/>
      <c r="HQ9" s="740"/>
      <c r="HR9" s="740"/>
      <c r="HS9" s="740"/>
      <c r="HT9" s="740"/>
      <c r="HU9" s="740"/>
      <c r="HV9" s="740"/>
      <c r="HW9" s="740"/>
      <c r="HX9" s="740"/>
      <c r="HY9" s="740"/>
      <c r="HZ9" s="740"/>
      <c r="IA9" s="740"/>
      <c r="IB9" s="740"/>
      <c r="IC9" s="740"/>
      <c r="ID9" s="740"/>
      <c r="IE9" s="740"/>
      <c r="IF9" s="740"/>
      <c r="IG9" s="740"/>
      <c r="IH9" s="740"/>
      <c r="II9" s="740"/>
      <c r="IJ9" s="740"/>
      <c r="IK9" s="740"/>
      <c r="IL9" s="740"/>
      <c r="IM9" s="740"/>
      <c r="IN9" s="740"/>
      <c r="IO9" s="740"/>
      <c r="IP9" s="740"/>
      <c r="IQ9" s="740"/>
      <c r="IR9" s="740"/>
      <c r="IS9" s="740"/>
      <c r="IT9" s="740"/>
      <c r="IU9" s="740"/>
      <c r="IV9" s="740"/>
      <c r="IW9" s="740"/>
      <c r="IX9" s="740"/>
    </row>
    <row r="10" spans="1:258" s="741" customFormat="1" ht="18.75" customHeight="1">
      <c r="A10" s="1053"/>
      <c r="B10" s="1053"/>
      <c r="C10" s="1053"/>
      <c r="D10" s="1053"/>
      <c r="E10" s="1053"/>
      <c r="F10" s="1053"/>
      <c r="G10" s="1053"/>
      <c r="H10" s="1053"/>
      <c r="I10" s="1055"/>
      <c r="J10" s="1055"/>
      <c r="K10" s="1055"/>
      <c r="L10" s="1055"/>
      <c r="M10" s="1055"/>
      <c r="N10" s="1055" t="s">
        <v>12</v>
      </c>
      <c r="O10" s="1055" t="s">
        <v>13</v>
      </c>
      <c r="P10" s="1055"/>
      <c r="Q10" s="1053"/>
      <c r="R10" s="1055"/>
      <c r="S10" s="1055"/>
      <c r="T10" s="1055"/>
      <c r="U10" s="1052" t="s">
        <v>12</v>
      </c>
      <c r="V10" s="1052" t="s">
        <v>446</v>
      </c>
      <c r="W10" s="1053"/>
      <c r="X10" s="1055"/>
      <c r="Y10" s="1055"/>
      <c r="Z10" s="1055"/>
      <c r="AA10" s="1052" t="s">
        <v>12</v>
      </c>
      <c r="AB10" s="1052" t="s">
        <v>446</v>
      </c>
      <c r="AC10" s="1055"/>
      <c r="AD10" s="1055"/>
      <c r="AE10" s="1055"/>
      <c r="AF10" s="1055"/>
      <c r="AG10" s="1055"/>
      <c r="AH10" s="1055"/>
      <c r="AI10" s="1055"/>
      <c r="AJ10" s="1055"/>
      <c r="AK10" s="1055"/>
      <c r="AL10" s="1055"/>
      <c r="AM10" s="1055"/>
      <c r="AN10" s="1055"/>
      <c r="AO10" s="1055"/>
      <c r="AP10" s="740"/>
      <c r="AQ10" s="740"/>
      <c r="AR10" s="740"/>
      <c r="AS10" s="740"/>
      <c r="AT10" s="740"/>
      <c r="AU10" s="740"/>
      <c r="AV10" s="740"/>
      <c r="AW10" s="740"/>
      <c r="AX10" s="740"/>
      <c r="AY10" s="740"/>
      <c r="AZ10" s="740"/>
      <c r="BA10" s="740"/>
      <c r="BB10" s="740"/>
      <c r="BC10" s="740"/>
      <c r="BD10" s="740"/>
      <c r="BE10" s="740"/>
      <c r="BF10" s="740"/>
      <c r="BG10" s="740"/>
      <c r="BH10" s="740"/>
      <c r="BI10" s="740"/>
      <c r="BJ10" s="740"/>
      <c r="BK10" s="740"/>
      <c r="BL10" s="740"/>
      <c r="BM10" s="740"/>
      <c r="BN10" s="740"/>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0"/>
      <c r="DX10" s="740"/>
      <c r="DY10" s="740"/>
      <c r="DZ10" s="740"/>
      <c r="EA10" s="740"/>
      <c r="EB10" s="740"/>
      <c r="EC10" s="740"/>
      <c r="ED10" s="740"/>
      <c r="EE10" s="740"/>
      <c r="EF10" s="740"/>
      <c r="EG10" s="740"/>
      <c r="EH10" s="740"/>
      <c r="EI10" s="740"/>
      <c r="EJ10" s="740"/>
      <c r="EK10" s="740"/>
      <c r="EL10" s="740"/>
      <c r="EM10" s="740"/>
      <c r="EN10" s="740"/>
      <c r="EO10" s="740"/>
      <c r="EP10" s="740"/>
      <c r="EQ10" s="740"/>
      <c r="ER10" s="740"/>
      <c r="ES10" s="740"/>
      <c r="ET10" s="740"/>
      <c r="EU10" s="740"/>
      <c r="EV10" s="740"/>
      <c r="EW10" s="740"/>
      <c r="EX10" s="740"/>
      <c r="EY10" s="740"/>
      <c r="EZ10" s="740"/>
      <c r="FA10" s="740"/>
      <c r="FB10" s="740"/>
      <c r="FC10" s="740"/>
      <c r="FD10" s="740"/>
      <c r="FE10" s="740"/>
      <c r="FF10" s="740"/>
      <c r="FG10" s="740"/>
      <c r="FH10" s="740"/>
      <c r="FI10" s="740"/>
      <c r="FJ10" s="740"/>
      <c r="FK10" s="740"/>
      <c r="FL10" s="740"/>
      <c r="FM10" s="740"/>
      <c r="FN10" s="740"/>
      <c r="FO10" s="740"/>
      <c r="FP10" s="740"/>
      <c r="FQ10" s="740"/>
      <c r="FR10" s="740"/>
      <c r="FS10" s="740"/>
      <c r="FT10" s="740"/>
      <c r="FU10" s="740"/>
      <c r="FV10" s="740"/>
      <c r="FW10" s="740"/>
      <c r="FX10" s="740"/>
      <c r="FY10" s="740"/>
      <c r="FZ10" s="740"/>
      <c r="GA10" s="740"/>
      <c r="GB10" s="740"/>
      <c r="GC10" s="740"/>
      <c r="GD10" s="740"/>
      <c r="GE10" s="740"/>
      <c r="GF10" s="740"/>
      <c r="GG10" s="740"/>
      <c r="GH10" s="740"/>
      <c r="GI10" s="740"/>
      <c r="GJ10" s="740"/>
      <c r="GK10" s="740"/>
      <c r="GL10" s="740"/>
      <c r="GM10" s="740"/>
      <c r="GN10" s="740"/>
      <c r="GO10" s="740"/>
      <c r="GP10" s="740"/>
      <c r="GQ10" s="740"/>
      <c r="GR10" s="740"/>
      <c r="GS10" s="740"/>
      <c r="GT10" s="740"/>
      <c r="GU10" s="740"/>
      <c r="GV10" s="740"/>
      <c r="GW10" s="740"/>
      <c r="GX10" s="740"/>
      <c r="GY10" s="740"/>
      <c r="GZ10" s="740"/>
      <c r="HA10" s="740"/>
      <c r="HB10" s="740"/>
      <c r="HC10" s="740"/>
      <c r="HD10" s="740"/>
      <c r="HE10" s="740"/>
      <c r="HF10" s="740"/>
      <c r="HG10" s="740"/>
      <c r="HH10" s="740"/>
      <c r="HI10" s="740"/>
      <c r="HJ10" s="740"/>
      <c r="HK10" s="740"/>
      <c r="HL10" s="740"/>
      <c r="HM10" s="740"/>
      <c r="HN10" s="740"/>
      <c r="HO10" s="740"/>
      <c r="HP10" s="740"/>
      <c r="HQ10" s="740"/>
      <c r="HR10" s="740"/>
      <c r="HS10" s="740"/>
      <c r="HT10" s="740"/>
      <c r="HU10" s="740"/>
      <c r="HV10" s="740"/>
      <c r="HW10" s="740"/>
      <c r="HX10" s="740"/>
      <c r="HY10" s="740"/>
      <c r="HZ10" s="740"/>
      <c r="IA10" s="740"/>
      <c r="IB10" s="740"/>
      <c r="IC10" s="740"/>
      <c r="ID10" s="740"/>
      <c r="IE10" s="740"/>
      <c r="IF10" s="740"/>
      <c r="IG10" s="740"/>
      <c r="IH10" s="740"/>
      <c r="II10" s="740"/>
      <c r="IJ10" s="740"/>
      <c r="IK10" s="740"/>
      <c r="IL10" s="740"/>
      <c r="IM10" s="740"/>
      <c r="IN10" s="740"/>
      <c r="IO10" s="740"/>
      <c r="IP10" s="740"/>
      <c r="IQ10" s="740"/>
      <c r="IR10" s="740"/>
      <c r="IS10" s="740"/>
      <c r="IT10" s="740"/>
      <c r="IU10" s="740"/>
      <c r="IV10" s="740"/>
      <c r="IW10" s="740"/>
      <c r="IX10" s="740"/>
    </row>
    <row r="11" spans="1:258" s="741" customFormat="1" ht="18.75" customHeight="1">
      <c r="A11" s="1053"/>
      <c r="B11" s="1053"/>
      <c r="C11" s="1053"/>
      <c r="D11" s="1053"/>
      <c r="E11" s="1053"/>
      <c r="F11" s="1053"/>
      <c r="G11" s="1053"/>
      <c r="H11" s="1053"/>
      <c r="I11" s="1055"/>
      <c r="J11" s="1055"/>
      <c r="K11" s="1055"/>
      <c r="L11" s="1055"/>
      <c r="M11" s="1055"/>
      <c r="N11" s="1055"/>
      <c r="O11" s="1055" t="s">
        <v>197</v>
      </c>
      <c r="P11" s="1055" t="s">
        <v>198</v>
      </c>
      <c r="Q11" s="1053"/>
      <c r="R11" s="1055"/>
      <c r="S11" s="1055"/>
      <c r="T11" s="1055"/>
      <c r="U11" s="1053"/>
      <c r="V11" s="1053"/>
      <c r="W11" s="1053"/>
      <c r="X11" s="1055"/>
      <c r="Y11" s="1055"/>
      <c r="Z11" s="1055"/>
      <c r="AA11" s="1053"/>
      <c r="AB11" s="1053"/>
      <c r="AC11" s="1055"/>
      <c r="AD11" s="1055"/>
      <c r="AE11" s="1055"/>
      <c r="AF11" s="1055"/>
      <c r="AG11" s="1055"/>
      <c r="AH11" s="1055"/>
      <c r="AI11" s="1055"/>
      <c r="AJ11" s="1055"/>
      <c r="AK11" s="1055"/>
      <c r="AL11" s="1055"/>
      <c r="AM11" s="1055"/>
      <c r="AN11" s="1055"/>
      <c r="AO11" s="1055"/>
      <c r="AP11" s="740"/>
      <c r="AQ11" s="740"/>
      <c r="AR11" s="740"/>
      <c r="AS11" s="740"/>
      <c r="AT11" s="740"/>
      <c r="AU11" s="740"/>
      <c r="AV11" s="740"/>
      <c r="AW11" s="740"/>
      <c r="AX11" s="740"/>
      <c r="AY11" s="740"/>
      <c r="AZ11" s="740"/>
      <c r="BA11" s="740"/>
      <c r="BB11" s="740"/>
      <c r="BC11" s="740"/>
      <c r="BD11" s="740"/>
      <c r="BE11" s="740"/>
      <c r="BF11" s="740"/>
      <c r="BG11" s="740"/>
      <c r="BH11" s="740"/>
      <c r="BI11" s="740"/>
      <c r="BJ11" s="740"/>
      <c r="BK11" s="740"/>
      <c r="BL11" s="740"/>
      <c r="BM11" s="740"/>
      <c r="BN11" s="740"/>
      <c r="BO11" s="740"/>
      <c r="BP11" s="740"/>
      <c r="BQ11" s="740"/>
      <c r="BR11" s="740"/>
      <c r="BS11" s="740"/>
      <c r="BT11" s="740"/>
      <c r="BU11" s="740"/>
      <c r="BV11" s="740"/>
      <c r="BW11" s="740"/>
      <c r="BX11" s="740"/>
      <c r="BY11" s="740"/>
      <c r="BZ11" s="740"/>
      <c r="CA11" s="740"/>
      <c r="CB11" s="740"/>
      <c r="CC11" s="740"/>
      <c r="CD11" s="740"/>
      <c r="CE11" s="740"/>
      <c r="CF11" s="740"/>
      <c r="CG11" s="740"/>
      <c r="CH11" s="740"/>
      <c r="CI11" s="740"/>
      <c r="CJ11" s="740"/>
      <c r="CK11" s="740"/>
      <c r="CL11" s="740"/>
      <c r="CM11" s="740"/>
      <c r="CN11" s="740"/>
      <c r="CO11" s="740"/>
      <c r="CP11" s="740"/>
      <c r="CQ11" s="740"/>
      <c r="CR11" s="740"/>
      <c r="CS11" s="740"/>
      <c r="CT11" s="740"/>
      <c r="CU11" s="740"/>
      <c r="CV11" s="740"/>
      <c r="CW11" s="740"/>
      <c r="CX11" s="740"/>
      <c r="CY11" s="740"/>
      <c r="CZ11" s="740"/>
      <c r="DA11" s="740"/>
      <c r="DB11" s="740"/>
      <c r="DC11" s="740"/>
      <c r="DD11" s="740"/>
      <c r="DE11" s="740"/>
      <c r="DF11" s="740"/>
      <c r="DG11" s="740"/>
      <c r="DH11" s="740"/>
      <c r="DI11" s="740"/>
      <c r="DJ11" s="740"/>
      <c r="DK11" s="740"/>
      <c r="DL11" s="740"/>
      <c r="DM11" s="740"/>
      <c r="DN11" s="740"/>
      <c r="DO11" s="740"/>
      <c r="DP11" s="740"/>
      <c r="DQ11" s="740"/>
      <c r="DR11" s="740"/>
      <c r="DS11" s="740"/>
      <c r="DT11" s="740"/>
      <c r="DU11" s="740"/>
      <c r="DV11" s="740"/>
      <c r="DW11" s="740"/>
      <c r="DX11" s="740"/>
      <c r="DY11" s="740"/>
      <c r="DZ11" s="740"/>
      <c r="EA11" s="740"/>
      <c r="EB11" s="740"/>
      <c r="EC11" s="740"/>
      <c r="ED11" s="740"/>
      <c r="EE11" s="740"/>
      <c r="EF11" s="740"/>
      <c r="EG11" s="740"/>
      <c r="EH11" s="740"/>
      <c r="EI11" s="740"/>
      <c r="EJ11" s="740"/>
      <c r="EK11" s="740"/>
      <c r="EL11" s="740"/>
      <c r="EM11" s="740"/>
      <c r="EN11" s="740"/>
      <c r="EO11" s="740"/>
      <c r="EP11" s="740"/>
      <c r="EQ11" s="740"/>
      <c r="ER11" s="740"/>
      <c r="ES11" s="740"/>
      <c r="ET11" s="740"/>
      <c r="EU11" s="740"/>
      <c r="EV11" s="740"/>
      <c r="EW11" s="740"/>
      <c r="EX11" s="740"/>
      <c r="EY11" s="740"/>
      <c r="EZ11" s="740"/>
      <c r="FA11" s="740"/>
      <c r="FB11" s="740"/>
      <c r="FC11" s="740"/>
      <c r="FD11" s="740"/>
      <c r="FE11" s="740"/>
      <c r="FF11" s="740"/>
      <c r="FG11" s="740"/>
      <c r="FH11" s="740"/>
      <c r="FI11" s="740"/>
      <c r="FJ11" s="740"/>
      <c r="FK11" s="740"/>
      <c r="FL11" s="740"/>
      <c r="FM11" s="740"/>
      <c r="FN11" s="740"/>
      <c r="FO11" s="740"/>
      <c r="FP11" s="740"/>
      <c r="FQ11" s="740"/>
      <c r="FR11" s="740"/>
      <c r="FS11" s="740"/>
      <c r="FT11" s="740"/>
      <c r="FU11" s="740"/>
      <c r="FV11" s="740"/>
      <c r="FW11" s="740"/>
      <c r="FX11" s="740"/>
      <c r="FY11" s="740"/>
      <c r="FZ11" s="740"/>
      <c r="GA11" s="740"/>
      <c r="GB11" s="740"/>
      <c r="GC11" s="740"/>
      <c r="GD11" s="740"/>
      <c r="GE11" s="740"/>
      <c r="GF11" s="740"/>
      <c r="GG11" s="740"/>
      <c r="GH11" s="740"/>
      <c r="GI11" s="740"/>
      <c r="GJ11" s="740"/>
      <c r="GK11" s="740"/>
      <c r="GL11" s="740"/>
      <c r="GM11" s="740"/>
      <c r="GN11" s="740"/>
      <c r="GO11" s="740"/>
      <c r="GP11" s="740"/>
      <c r="GQ11" s="740"/>
      <c r="GR11" s="740"/>
      <c r="GS11" s="740"/>
      <c r="GT11" s="740"/>
      <c r="GU11" s="740"/>
      <c r="GV11" s="740"/>
      <c r="GW11" s="740"/>
      <c r="GX11" s="740"/>
      <c r="GY11" s="740"/>
      <c r="GZ11" s="740"/>
      <c r="HA11" s="740"/>
      <c r="HB11" s="740"/>
      <c r="HC11" s="740"/>
      <c r="HD11" s="740"/>
      <c r="HE11" s="740"/>
      <c r="HF11" s="740"/>
      <c r="HG11" s="740"/>
      <c r="HH11" s="740"/>
      <c r="HI11" s="740"/>
      <c r="HJ11" s="740"/>
      <c r="HK11" s="740"/>
      <c r="HL11" s="740"/>
      <c r="HM11" s="740"/>
      <c r="HN11" s="740"/>
      <c r="HO11" s="740"/>
      <c r="HP11" s="740"/>
      <c r="HQ11" s="740"/>
      <c r="HR11" s="740"/>
      <c r="HS11" s="740"/>
      <c r="HT11" s="740"/>
      <c r="HU11" s="740"/>
      <c r="HV11" s="740"/>
      <c r="HW11" s="740"/>
      <c r="HX11" s="740"/>
      <c r="HY11" s="740"/>
      <c r="HZ11" s="740"/>
      <c r="IA11" s="740"/>
      <c r="IB11" s="740"/>
      <c r="IC11" s="740"/>
      <c r="ID11" s="740"/>
      <c r="IE11" s="740"/>
      <c r="IF11" s="740"/>
      <c r="IG11" s="740"/>
      <c r="IH11" s="740"/>
      <c r="II11" s="740"/>
      <c r="IJ11" s="740"/>
      <c r="IK11" s="740"/>
      <c r="IL11" s="740"/>
      <c r="IM11" s="740"/>
      <c r="IN11" s="740"/>
      <c r="IO11" s="740"/>
      <c r="IP11" s="740"/>
      <c r="IQ11" s="740"/>
      <c r="IR11" s="740"/>
      <c r="IS11" s="740"/>
      <c r="IT11" s="740"/>
      <c r="IU11" s="740"/>
      <c r="IV11" s="740"/>
      <c r="IW11" s="740"/>
      <c r="IX11" s="740"/>
    </row>
    <row r="12" spans="1:258" s="741" customFormat="1" ht="43.5" customHeight="1">
      <c r="A12" s="1054"/>
      <c r="B12" s="1054"/>
      <c r="C12" s="1054"/>
      <c r="D12" s="1054"/>
      <c r="E12" s="1054"/>
      <c r="F12" s="1054"/>
      <c r="G12" s="1054"/>
      <c r="H12" s="1054"/>
      <c r="I12" s="1055"/>
      <c r="J12" s="1055"/>
      <c r="K12" s="1055"/>
      <c r="L12" s="1055"/>
      <c r="M12" s="1055"/>
      <c r="N12" s="1055"/>
      <c r="O12" s="1055"/>
      <c r="P12" s="1055"/>
      <c r="Q12" s="1054"/>
      <c r="R12" s="1055"/>
      <c r="S12" s="1055"/>
      <c r="T12" s="1055"/>
      <c r="U12" s="1054"/>
      <c r="V12" s="1054"/>
      <c r="W12" s="1054"/>
      <c r="X12" s="1055"/>
      <c r="Y12" s="1055"/>
      <c r="Z12" s="1055"/>
      <c r="AA12" s="1054"/>
      <c r="AB12" s="1054"/>
      <c r="AC12" s="1055"/>
      <c r="AD12" s="1055"/>
      <c r="AE12" s="1055"/>
      <c r="AF12" s="1055"/>
      <c r="AG12" s="1055"/>
      <c r="AH12" s="1055"/>
      <c r="AI12" s="1055"/>
      <c r="AJ12" s="1055"/>
      <c r="AK12" s="1055"/>
      <c r="AL12" s="1055"/>
      <c r="AM12" s="1055"/>
      <c r="AN12" s="1055"/>
      <c r="AO12" s="1055"/>
      <c r="AP12" s="740"/>
      <c r="AQ12" s="740"/>
      <c r="AR12" s="740"/>
      <c r="AS12" s="740"/>
      <c r="AT12" s="740"/>
      <c r="AU12" s="740"/>
      <c r="AV12" s="740"/>
      <c r="AW12" s="740"/>
      <c r="AX12" s="740"/>
      <c r="AY12" s="740"/>
      <c r="AZ12" s="740"/>
      <c r="BA12" s="740"/>
      <c r="BB12" s="740"/>
      <c r="BC12" s="740"/>
      <c r="BD12" s="740"/>
      <c r="BE12" s="740"/>
      <c r="BF12" s="740"/>
      <c r="BG12" s="740"/>
      <c r="BH12" s="740"/>
      <c r="BI12" s="740"/>
      <c r="BJ12" s="740"/>
      <c r="BK12" s="740"/>
      <c r="BL12" s="740"/>
      <c r="BM12" s="740"/>
      <c r="BN12" s="740"/>
      <c r="BO12" s="740"/>
      <c r="BP12" s="740"/>
      <c r="BQ12" s="740"/>
      <c r="BR12" s="740"/>
      <c r="BS12" s="740"/>
      <c r="BT12" s="740"/>
      <c r="BU12" s="740"/>
      <c r="BV12" s="740"/>
      <c r="BW12" s="740"/>
      <c r="BX12" s="740"/>
      <c r="BY12" s="740"/>
      <c r="BZ12" s="740"/>
      <c r="CA12" s="740"/>
      <c r="CB12" s="740"/>
      <c r="CC12" s="740"/>
      <c r="CD12" s="740"/>
      <c r="CE12" s="740"/>
      <c r="CF12" s="740"/>
      <c r="CG12" s="740"/>
      <c r="CH12" s="740"/>
      <c r="CI12" s="740"/>
      <c r="CJ12" s="740"/>
      <c r="CK12" s="740"/>
      <c r="CL12" s="740"/>
      <c r="CM12" s="740"/>
      <c r="CN12" s="740"/>
      <c r="CO12" s="740"/>
      <c r="CP12" s="740"/>
      <c r="CQ12" s="740"/>
      <c r="CR12" s="740"/>
      <c r="CS12" s="740"/>
      <c r="CT12" s="740"/>
      <c r="CU12" s="740"/>
      <c r="CV12" s="740"/>
      <c r="CW12" s="740"/>
      <c r="CX12" s="740"/>
      <c r="CY12" s="740"/>
      <c r="CZ12" s="740"/>
      <c r="DA12" s="740"/>
      <c r="DB12" s="740"/>
      <c r="DC12" s="740"/>
      <c r="DD12" s="740"/>
      <c r="DE12" s="740"/>
      <c r="DF12" s="740"/>
      <c r="DG12" s="740"/>
      <c r="DH12" s="740"/>
      <c r="DI12" s="740"/>
      <c r="DJ12" s="740"/>
      <c r="DK12" s="740"/>
      <c r="DL12" s="740"/>
      <c r="DM12" s="740"/>
      <c r="DN12" s="740"/>
      <c r="DO12" s="740"/>
      <c r="DP12" s="740"/>
      <c r="DQ12" s="740"/>
      <c r="DR12" s="740"/>
      <c r="DS12" s="740"/>
      <c r="DT12" s="740"/>
      <c r="DU12" s="740"/>
      <c r="DV12" s="740"/>
      <c r="DW12" s="740"/>
      <c r="DX12" s="740"/>
      <c r="DY12" s="740"/>
      <c r="DZ12" s="740"/>
      <c r="EA12" s="740"/>
      <c r="EB12" s="740"/>
      <c r="EC12" s="740"/>
      <c r="ED12" s="740"/>
      <c r="EE12" s="740"/>
      <c r="EF12" s="740"/>
      <c r="EG12" s="740"/>
      <c r="EH12" s="740"/>
      <c r="EI12" s="740"/>
      <c r="EJ12" s="740"/>
      <c r="EK12" s="740"/>
      <c r="EL12" s="740"/>
      <c r="EM12" s="740"/>
      <c r="EN12" s="740"/>
      <c r="EO12" s="740"/>
      <c r="EP12" s="740"/>
      <c r="EQ12" s="740"/>
      <c r="ER12" s="740"/>
      <c r="ES12" s="740"/>
      <c r="ET12" s="740"/>
      <c r="EU12" s="740"/>
      <c r="EV12" s="740"/>
      <c r="EW12" s="740"/>
      <c r="EX12" s="740"/>
      <c r="EY12" s="740"/>
      <c r="EZ12" s="740"/>
      <c r="FA12" s="740"/>
      <c r="FB12" s="740"/>
      <c r="FC12" s="740"/>
      <c r="FD12" s="740"/>
      <c r="FE12" s="740"/>
      <c r="FF12" s="740"/>
      <c r="FG12" s="740"/>
      <c r="FH12" s="740"/>
      <c r="FI12" s="740"/>
      <c r="FJ12" s="740"/>
      <c r="FK12" s="740"/>
      <c r="FL12" s="740"/>
      <c r="FM12" s="740"/>
      <c r="FN12" s="740"/>
      <c r="FO12" s="740"/>
      <c r="FP12" s="740"/>
      <c r="FQ12" s="740"/>
      <c r="FR12" s="740"/>
      <c r="FS12" s="740"/>
      <c r="FT12" s="740"/>
      <c r="FU12" s="740"/>
      <c r="FV12" s="740"/>
      <c r="FW12" s="740"/>
      <c r="FX12" s="740"/>
      <c r="FY12" s="740"/>
      <c r="FZ12" s="740"/>
      <c r="GA12" s="740"/>
      <c r="GB12" s="740"/>
      <c r="GC12" s="740"/>
      <c r="GD12" s="740"/>
      <c r="GE12" s="740"/>
      <c r="GF12" s="740"/>
      <c r="GG12" s="740"/>
      <c r="GH12" s="740"/>
      <c r="GI12" s="740"/>
      <c r="GJ12" s="740"/>
      <c r="GK12" s="740"/>
      <c r="GL12" s="740"/>
      <c r="GM12" s="740"/>
      <c r="GN12" s="740"/>
      <c r="GO12" s="740"/>
      <c r="GP12" s="740"/>
      <c r="GQ12" s="740"/>
      <c r="GR12" s="740"/>
      <c r="GS12" s="740"/>
      <c r="GT12" s="740"/>
      <c r="GU12" s="740"/>
      <c r="GV12" s="740"/>
      <c r="GW12" s="740"/>
      <c r="GX12" s="740"/>
      <c r="GY12" s="740"/>
      <c r="GZ12" s="740"/>
      <c r="HA12" s="740"/>
      <c r="HB12" s="740"/>
      <c r="HC12" s="740"/>
      <c r="HD12" s="740"/>
      <c r="HE12" s="740"/>
      <c r="HF12" s="740"/>
      <c r="HG12" s="740"/>
      <c r="HH12" s="740"/>
      <c r="HI12" s="740"/>
      <c r="HJ12" s="740"/>
      <c r="HK12" s="740"/>
      <c r="HL12" s="740"/>
      <c r="HM12" s="740"/>
      <c r="HN12" s="740"/>
      <c r="HO12" s="740"/>
      <c r="HP12" s="740"/>
      <c r="HQ12" s="740"/>
      <c r="HR12" s="740"/>
      <c r="HS12" s="740"/>
      <c r="HT12" s="740"/>
      <c r="HU12" s="740"/>
      <c r="HV12" s="740"/>
      <c r="HW12" s="740"/>
      <c r="HX12" s="740"/>
      <c r="HY12" s="740"/>
      <c r="HZ12" s="740"/>
      <c r="IA12" s="740"/>
      <c r="IB12" s="740"/>
      <c r="IC12" s="740"/>
      <c r="ID12" s="740"/>
      <c r="IE12" s="740"/>
      <c r="IF12" s="740"/>
      <c r="IG12" s="740"/>
      <c r="IH12" s="740"/>
      <c r="II12" s="740"/>
      <c r="IJ12" s="740"/>
      <c r="IK12" s="740"/>
      <c r="IL12" s="740"/>
      <c r="IM12" s="740"/>
      <c r="IN12" s="740"/>
      <c r="IO12" s="740"/>
      <c r="IP12" s="740"/>
      <c r="IQ12" s="740"/>
      <c r="IR12" s="740"/>
      <c r="IS12" s="740"/>
      <c r="IT12" s="740"/>
      <c r="IU12" s="740"/>
      <c r="IV12" s="740"/>
      <c r="IW12" s="740"/>
      <c r="IX12" s="740"/>
    </row>
    <row r="13" spans="1:258">
      <c r="A13" s="757">
        <v>1</v>
      </c>
      <c r="B13" s="757">
        <f>A13+1</f>
        <v>2</v>
      </c>
      <c r="C13" s="757"/>
      <c r="D13" s="757"/>
      <c r="E13" s="757">
        <v>3</v>
      </c>
      <c r="F13" s="757">
        <v>4</v>
      </c>
      <c r="G13" s="757">
        <v>5</v>
      </c>
      <c r="H13" s="757">
        <v>6</v>
      </c>
      <c r="I13" s="757">
        <v>7</v>
      </c>
      <c r="J13" s="757">
        <v>8</v>
      </c>
      <c r="K13" s="757">
        <v>9</v>
      </c>
      <c r="L13" s="757">
        <v>10</v>
      </c>
      <c r="M13" s="757">
        <v>11</v>
      </c>
      <c r="N13" s="757">
        <v>12</v>
      </c>
      <c r="O13" s="757">
        <v>13</v>
      </c>
      <c r="P13" s="757">
        <v>14</v>
      </c>
      <c r="Q13" s="757">
        <v>15</v>
      </c>
      <c r="R13" s="757">
        <v>16</v>
      </c>
      <c r="S13" s="757">
        <v>17</v>
      </c>
      <c r="T13" s="757">
        <v>18</v>
      </c>
      <c r="U13" s="757">
        <v>19</v>
      </c>
      <c r="V13" s="757">
        <v>20</v>
      </c>
      <c r="W13" s="757">
        <v>21</v>
      </c>
      <c r="X13" s="757">
        <v>22</v>
      </c>
      <c r="Y13" s="757">
        <v>23</v>
      </c>
      <c r="Z13" s="757">
        <v>24</v>
      </c>
      <c r="AA13" s="757">
        <v>25</v>
      </c>
      <c r="AB13" s="757">
        <v>26</v>
      </c>
      <c r="AC13" s="757">
        <v>27</v>
      </c>
      <c r="AD13" s="757">
        <v>28</v>
      </c>
      <c r="AE13" s="757">
        <v>29</v>
      </c>
      <c r="AF13" s="757">
        <v>30</v>
      </c>
      <c r="AG13" s="757">
        <v>31</v>
      </c>
      <c r="AH13" s="757">
        <v>32</v>
      </c>
      <c r="AI13" s="757">
        <v>33</v>
      </c>
      <c r="AJ13" s="757">
        <v>34</v>
      </c>
      <c r="AK13" s="757">
        <v>35</v>
      </c>
      <c r="AL13" s="757">
        <v>36</v>
      </c>
      <c r="AM13" s="757">
        <v>37</v>
      </c>
      <c r="AN13" s="757">
        <v>38</v>
      </c>
      <c r="AO13" s="757">
        <v>39</v>
      </c>
      <c r="AP13" s="762"/>
      <c r="AQ13" s="762"/>
      <c r="AR13" s="762"/>
      <c r="AS13" s="762"/>
      <c r="AT13" s="762"/>
      <c r="AU13" s="762"/>
      <c r="AV13" s="762"/>
      <c r="AW13" s="762"/>
      <c r="AX13" s="762"/>
      <c r="AY13" s="762"/>
      <c r="AZ13" s="762"/>
      <c r="BA13" s="762"/>
      <c r="BB13" s="762"/>
      <c r="BC13" s="762"/>
      <c r="BD13" s="762"/>
      <c r="BE13" s="762"/>
      <c r="BF13" s="762"/>
      <c r="BG13" s="762"/>
      <c r="BH13" s="762"/>
      <c r="BI13" s="762"/>
      <c r="BJ13" s="762"/>
      <c r="BK13" s="762"/>
      <c r="BL13" s="762"/>
      <c r="BM13" s="762"/>
      <c r="BN13" s="762"/>
      <c r="BO13" s="762"/>
      <c r="BP13" s="762"/>
      <c r="BQ13" s="762"/>
      <c r="BR13" s="762"/>
      <c r="BS13" s="762"/>
      <c r="BT13" s="762"/>
      <c r="BU13" s="762"/>
      <c r="BV13" s="762"/>
      <c r="BW13" s="762"/>
      <c r="BX13" s="762"/>
      <c r="BY13" s="762"/>
      <c r="BZ13" s="762"/>
      <c r="CA13" s="762"/>
      <c r="CB13" s="762"/>
      <c r="CC13" s="762"/>
      <c r="CD13" s="762"/>
      <c r="CE13" s="762"/>
      <c r="CF13" s="762"/>
      <c r="CG13" s="762"/>
      <c r="CH13" s="762"/>
      <c r="CI13" s="762"/>
      <c r="CJ13" s="762"/>
      <c r="CK13" s="762"/>
      <c r="CL13" s="762"/>
      <c r="CM13" s="762"/>
      <c r="CN13" s="762"/>
      <c r="CO13" s="762"/>
      <c r="CP13" s="762"/>
      <c r="CQ13" s="762"/>
      <c r="CR13" s="762"/>
      <c r="CS13" s="762"/>
      <c r="CT13" s="762"/>
      <c r="CU13" s="762"/>
      <c r="CV13" s="762"/>
      <c r="CW13" s="762"/>
      <c r="CX13" s="762"/>
      <c r="CY13" s="762"/>
      <c r="CZ13" s="762"/>
      <c r="DA13" s="762"/>
      <c r="DB13" s="762"/>
      <c r="DC13" s="762"/>
      <c r="DD13" s="762"/>
      <c r="DE13" s="762"/>
      <c r="DF13" s="762"/>
      <c r="DG13" s="762"/>
      <c r="DH13" s="762"/>
      <c r="DI13" s="762"/>
      <c r="DJ13" s="762"/>
      <c r="DK13" s="762"/>
      <c r="DL13" s="762"/>
      <c r="DM13" s="762"/>
      <c r="DN13" s="762"/>
      <c r="DO13" s="762"/>
      <c r="DP13" s="762"/>
      <c r="DQ13" s="762"/>
      <c r="DR13" s="762"/>
      <c r="DS13" s="762"/>
      <c r="DT13" s="762"/>
      <c r="DU13" s="762"/>
      <c r="DV13" s="762"/>
      <c r="DW13" s="762"/>
      <c r="DX13" s="762"/>
      <c r="DY13" s="762"/>
      <c r="DZ13" s="762"/>
      <c r="EA13" s="762"/>
      <c r="EB13" s="762"/>
      <c r="EC13" s="762"/>
      <c r="ED13" s="762"/>
      <c r="EE13" s="762"/>
      <c r="EF13" s="762"/>
      <c r="EG13" s="762"/>
      <c r="EH13" s="762"/>
      <c r="EI13" s="762"/>
      <c r="EJ13" s="762"/>
      <c r="EK13" s="762"/>
      <c r="EL13" s="762"/>
      <c r="EM13" s="762"/>
      <c r="EN13" s="762"/>
      <c r="EO13" s="762"/>
      <c r="EP13" s="762"/>
      <c r="EQ13" s="762"/>
      <c r="ER13" s="762"/>
      <c r="ES13" s="762"/>
      <c r="ET13" s="762"/>
      <c r="EU13" s="762"/>
      <c r="EV13" s="762"/>
      <c r="EW13" s="762"/>
      <c r="EX13" s="762"/>
      <c r="EY13" s="762"/>
      <c r="EZ13" s="762"/>
      <c r="FA13" s="762"/>
      <c r="FB13" s="762"/>
      <c r="FC13" s="762"/>
      <c r="FD13" s="762"/>
      <c r="FE13" s="762"/>
      <c r="FF13" s="762"/>
      <c r="FG13" s="762"/>
      <c r="FH13" s="762"/>
      <c r="FI13" s="762"/>
      <c r="FJ13" s="762"/>
      <c r="FK13" s="762"/>
      <c r="FL13" s="762"/>
      <c r="FM13" s="762"/>
      <c r="FN13" s="762"/>
      <c r="FO13" s="762"/>
      <c r="FP13" s="762"/>
      <c r="FQ13" s="762"/>
      <c r="FR13" s="762"/>
      <c r="FS13" s="762"/>
      <c r="FT13" s="762"/>
      <c r="FU13" s="762"/>
      <c r="FV13" s="762"/>
      <c r="FW13" s="762"/>
      <c r="FX13" s="762"/>
      <c r="FY13" s="762"/>
      <c r="FZ13" s="762"/>
      <c r="GA13" s="762"/>
      <c r="GB13" s="762"/>
      <c r="GC13" s="762"/>
      <c r="GD13" s="762"/>
      <c r="GE13" s="762"/>
      <c r="GF13" s="762"/>
      <c r="GG13" s="762"/>
      <c r="GH13" s="762"/>
      <c r="GI13" s="762"/>
      <c r="GJ13" s="762"/>
      <c r="GK13" s="762"/>
      <c r="GL13" s="762"/>
      <c r="GM13" s="762"/>
      <c r="GN13" s="762"/>
      <c r="GO13" s="762"/>
      <c r="GP13" s="762"/>
      <c r="GQ13" s="762"/>
      <c r="GR13" s="762"/>
      <c r="GS13" s="762"/>
      <c r="GT13" s="762"/>
      <c r="GU13" s="762"/>
      <c r="GV13" s="762"/>
      <c r="GW13" s="762"/>
      <c r="GX13" s="762"/>
      <c r="GY13" s="762"/>
      <c r="GZ13" s="762"/>
      <c r="HA13" s="762"/>
      <c r="HB13" s="762"/>
      <c r="HC13" s="762"/>
      <c r="HD13" s="762"/>
      <c r="HE13" s="762"/>
      <c r="HF13" s="762"/>
      <c r="HG13" s="762"/>
      <c r="HH13" s="762"/>
      <c r="HI13" s="762"/>
      <c r="HJ13" s="762"/>
      <c r="HK13" s="762"/>
      <c r="HL13" s="762"/>
      <c r="HM13" s="762"/>
      <c r="HN13" s="762"/>
      <c r="HO13" s="762"/>
      <c r="HP13" s="762"/>
      <c r="HQ13" s="762"/>
      <c r="HR13" s="762"/>
      <c r="HS13" s="762"/>
      <c r="HT13" s="762"/>
      <c r="HU13" s="762"/>
      <c r="HV13" s="762"/>
      <c r="HW13" s="762"/>
      <c r="HX13" s="762"/>
      <c r="HY13" s="762"/>
      <c r="HZ13" s="762"/>
      <c r="IA13" s="762"/>
      <c r="IB13" s="762"/>
      <c r="IC13" s="762"/>
      <c r="ID13" s="762"/>
      <c r="IE13" s="762"/>
      <c r="IF13" s="762"/>
      <c r="IG13" s="762"/>
      <c r="IH13" s="762"/>
      <c r="II13" s="762"/>
      <c r="IJ13" s="762"/>
      <c r="IK13" s="762"/>
      <c r="IL13" s="762"/>
      <c r="IM13" s="762"/>
      <c r="IN13" s="762"/>
      <c r="IO13" s="762"/>
      <c r="IP13" s="762"/>
      <c r="IQ13" s="762"/>
      <c r="IR13" s="762"/>
      <c r="IS13" s="762"/>
      <c r="IT13" s="762"/>
      <c r="IU13" s="762"/>
      <c r="IV13" s="762"/>
      <c r="IW13" s="762"/>
      <c r="IX13" s="762"/>
    </row>
    <row r="14" spans="1:258" s="747" customFormat="1" ht="27.75" customHeight="1">
      <c r="A14" s="745"/>
      <c r="B14" s="797" t="s">
        <v>12</v>
      </c>
      <c r="C14" s="797"/>
      <c r="D14" s="797"/>
      <c r="E14" s="745"/>
      <c r="F14" s="745"/>
      <c r="G14" s="745"/>
      <c r="H14" s="745"/>
      <c r="I14" s="745"/>
      <c r="J14" s="318">
        <v>5187088</v>
      </c>
      <c r="K14" s="318">
        <v>1113629</v>
      </c>
      <c r="L14" s="318">
        <v>848556</v>
      </c>
      <c r="M14" s="318"/>
      <c r="N14" s="318">
        <v>4073459</v>
      </c>
      <c r="O14" s="318">
        <v>3667219.6</v>
      </c>
      <c r="P14" s="318">
        <v>406239.39999999997</v>
      </c>
      <c r="Q14" s="318">
        <v>1642833</v>
      </c>
      <c r="R14" s="318">
        <v>379833</v>
      </c>
      <c r="S14" s="318">
        <v>240255</v>
      </c>
      <c r="T14" s="318">
        <v>0</v>
      </c>
      <c r="U14" s="318">
        <v>1263000</v>
      </c>
      <c r="V14" s="318">
        <v>1235474</v>
      </c>
      <c r="W14" s="318">
        <v>1573989</v>
      </c>
      <c r="X14" s="318">
        <v>339996</v>
      </c>
      <c r="Y14" s="318">
        <v>206885</v>
      </c>
      <c r="Z14" s="318">
        <v>0</v>
      </c>
      <c r="AA14" s="318">
        <v>1233993</v>
      </c>
      <c r="AB14" s="318">
        <v>1206467</v>
      </c>
      <c r="AC14" s="318">
        <v>3385032.3558999998</v>
      </c>
      <c r="AD14" s="318">
        <v>782087</v>
      </c>
      <c r="AE14" s="318">
        <v>625932</v>
      </c>
      <c r="AF14" s="318">
        <v>2413053.3558999998</v>
      </c>
      <c r="AG14" s="318">
        <v>2058270.37</v>
      </c>
      <c r="AH14" s="318">
        <v>354782.98590000003</v>
      </c>
      <c r="AI14" s="318">
        <v>1053635</v>
      </c>
      <c r="AJ14" s="318">
        <v>476846</v>
      </c>
      <c r="AK14" s="318">
        <v>300121</v>
      </c>
      <c r="AL14" s="318">
        <v>576789</v>
      </c>
      <c r="AM14" s="318">
        <v>559300</v>
      </c>
      <c r="AN14" s="318">
        <v>17489</v>
      </c>
      <c r="AO14" s="745"/>
      <c r="AP14" s="746"/>
      <c r="AQ14" s="746"/>
      <c r="AR14" s="746"/>
      <c r="AS14" s="746"/>
      <c r="AT14" s="746"/>
      <c r="AU14" s="746"/>
      <c r="AV14" s="746"/>
      <c r="AW14" s="746"/>
      <c r="AX14" s="746"/>
      <c r="AY14" s="746"/>
      <c r="AZ14" s="746"/>
      <c r="BA14" s="746"/>
      <c r="BB14" s="746"/>
      <c r="BC14" s="746"/>
      <c r="BD14" s="746"/>
      <c r="BE14" s="746"/>
      <c r="BF14" s="746"/>
      <c r="BG14" s="746"/>
      <c r="BH14" s="746"/>
      <c r="BI14" s="746"/>
      <c r="BJ14" s="746"/>
      <c r="BK14" s="746"/>
      <c r="BL14" s="746"/>
      <c r="BM14" s="746"/>
      <c r="BN14" s="746"/>
      <c r="BO14" s="746"/>
      <c r="BP14" s="746"/>
      <c r="BQ14" s="746"/>
      <c r="BR14" s="746"/>
      <c r="BS14" s="746"/>
      <c r="BT14" s="746"/>
      <c r="BU14" s="746"/>
      <c r="BV14" s="746"/>
      <c r="BW14" s="746"/>
      <c r="BX14" s="746"/>
      <c r="BY14" s="746"/>
      <c r="BZ14" s="746"/>
      <c r="CA14" s="746"/>
      <c r="CB14" s="746"/>
      <c r="CC14" s="746"/>
      <c r="CD14" s="746"/>
      <c r="CE14" s="746"/>
      <c r="CF14" s="746"/>
      <c r="CG14" s="746"/>
      <c r="CH14" s="746"/>
      <c r="CI14" s="746"/>
      <c r="CJ14" s="746"/>
      <c r="CK14" s="746"/>
      <c r="CL14" s="746"/>
      <c r="CM14" s="746"/>
      <c r="CN14" s="746"/>
      <c r="CO14" s="746"/>
      <c r="CP14" s="746"/>
      <c r="CQ14" s="746"/>
      <c r="CR14" s="746"/>
      <c r="CS14" s="746"/>
      <c r="CT14" s="746"/>
      <c r="CU14" s="746"/>
      <c r="CV14" s="746"/>
      <c r="CW14" s="746"/>
      <c r="CX14" s="746"/>
      <c r="CY14" s="746"/>
      <c r="CZ14" s="746"/>
      <c r="DA14" s="746"/>
      <c r="DB14" s="746"/>
      <c r="DC14" s="746"/>
      <c r="DD14" s="746"/>
      <c r="DE14" s="746"/>
      <c r="DF14" s="746"/>
      <c r="DG14" s="746"/>
      <c r="DH14" s="746"/>
      <c r="DI14" s="746"/>
      <c r="DJ14" s="746"/>
      <c r="DK14" s="746"/>
      <c r="DL14" s="746"/>
      <c r="DM14" s="746"/>
      <c r="DN14" s="746"/>
      <c r="DO14" s="746"/>
      <c r="DP14" s="746"/>
      <c r="DQ14" s="746"/>
      <c r="DR14" s="746"/>
      <c r="DS14" s="746"/>
      <c r="DT14" s="746"/>
      <c r="DU14" s="746"/>
      <c r="DV14" s="746"/>
      <c r="DW14" s="746"/>
      <c r="DX14" s="746"/>
      <c r="DY14" s="746"/>
      <c r="DZ14" s="746"/>
      <c r="EA14" s="746"/>
      <c r="EB14" s="746"/>
      <c r="EC14" s="746"/>
      <c r="ED14" s="746"/>
      <c r="EE14" s="746"/>
      <c r="EF14" s="746"/>
      <c r="EG14" s="746"/>
      <c r="EH14" s="746"/>
      <c r="EI14" s="746"/>
      <c r="EJ14" s="746"/>
      <c r="EK14" s="746"/>
      <c r="EL14" s="746"/>
      <c r="EM14" s="746"/>
      <c r="EN14" s="746"/>
      <c r="EO14" s="746"/>
      <c r="EP14" s="746"/>
      <c r="EQ14" s="746"/>
      <c r="ER14" s="746"/>
      <c r="ES14" s="746"/>
      <c r="ET14" s="746"/>
      <c r="EU14" s="746"/>
      <c r="EV14" s="746"/>
      <c r="EW14" s="746"/>
      <c r="EX14" s="746"/>
      <c r="EY14" s="746"/>
      <c r="EZ14" s="746"/>
      <c r="FA14" s="746"/>
      <c r="FB14" s="746"/>
      <c r="FC14" s="746"/>
      <c r="FD14" s="746"/>
      <c r="FE14" s="746"/>
      <c r="FF14" s="746"/>
      <c r="FG14" s="746"/>
      <c r="FH14" s="746"/>
      <c r="FI14" s="746"/>
      <c r="FJ14" s="746"/>
      <c r="FK14" s="746"/>
      <c r="FL14" s="746"/>
      <c r="FM14" s="746"/>
      <c r="FN14" s="746"/>
      <c r="FO14" s="746"/>
      <c r="FP14" s="746"/>
      <c r="FQ14" s="746"/>
      <c r="FR14" s="746"/>
      <c r="FS14" s="746"/>
      <c r="FT14" s="746"/>
      <c r="FU14" s="746"/>
      <c r="FV14" s="746"/>
      <c r="FW14" s="746"/>
      <c r="FX14" s="746"/>
      <c r="FY14" s="746"/>
      <c r="FZ14" s="746"/>
      <c r="GA14" s="746"/>
      <c r="GB14" s="746"/>
      <c r="GC14" s="746"/>
      <c r="GD14" s="746"/>
      <c r="GE14" s="746"/>
      <c r="GF14" s="746"/>
      <c r="GG14" s="746"/>
      <c r="GH14" s="746"/>
      <c r="GI14" s="746"/>
      <c r="GJ14" s="746"/>
      <c r="GK14" s="746"/>
      <c r="GL14" s="746"/>
      <c r="GM14" s="746"/>
      <c r="GN14" s="746"/>
      <c r="GO14" s="746"/>
      <c r="GP14" s="746"/>
      <c r="GQ14" s="746"/>
      <c r="GR14" s="746"/>
      <c r="GS14" s="746"/>
      <c r="GT14" s="746"/>
      <c r="GU14" s="746"/>
      <c r="GV14" s="746"/>
      <c r="GW14" s="746"/>
      <c r="GX14" s="746"/>
      <c r="GY14" s="746"/>
      <c r="GZ14" s="746"/>
      <c r="HA14" s="746"/>
      <c r="HB14" s="746"/>
      <c r="HC14" s="746"/>
      <c r="HD14" s="746"/>
      <c r="HE14" s="746"/>
      <c r="HF14" s="746"/>
      <c r="HG14" s="746"/>
      <c r="HH14" s="746"/>
      <c r="HI14" s="746"/>
      <c r="HJ14" s="746"/>
      <c r="HK14" s="746"/>
      <c r="HL14" s="746"/>
      <c r="HM14" s="746"/>
      <c r="HN14" s="746"/>
      <c r="HO14" s="746"/>
      <c r="HP14" s="746"/>
      <c r="HQ14" s="746"/>
      <c r="HR14" s="746"/>
      <c r="HS14" s="746"/>
      <c r="HT14" s="746"/>
      <c r="HU14" s="746"/>
      <c r="HV14" s="746"/>
      <c r="HW14" s="746"/>
      <c r="HX14" s="746"/>
      <c r="HY14" s="746"/>
      <c r="HZ14" s="746"/>
      <c r="IA14" s="746"/>
      <c r="IB14" s="746"/>
      <c r="IC14" s="746"/>
      <c r="ID14" s="746"/>
      <c r="IE14" s="746"/>
      <c r="IF14" s="746"/>
      <c r="IG14" s="746"/>
      <c r="IH14" s="746"/>
      <c r="II14" s="746"/>
      <c r="IJ14" s="746"/>
      <c r="IK14" s="746"/>
      <c r="IL14" s="746"/>
      <c r="IM14" s="746"/>
      <c r="IN14" s="746"/>
      <c r="IO14" s="746"/>
      <c r="IP14" s="746"/>
      <c r="IQ14" s="746"/>
      <c r="IR14" s="746"/>
      <c r="IS14" s="746"/>
      <c r="IT14" s="746"/>
      <c r="IU14" s="746"/>
      <c r="IV14" s="746"/>
      <c r="IW14" s="746"/>
      <c r="IX14" s="746"/>
    </row>
    <row r="15" spans="1:258" ht="28.5">
      <c r="A15" s="748" t="s">
        <v>301</v>
      </c>
      <c r="B15" s="749" t="s">
        <v>444</v>
      </c>
      <c r="C15" s="749"/>
      <c r="D15" s="749"/>
      <c r="E15" s="743"/>
      <c r="F15" s="495"/>
      <c r="G15" s="318"/>
      <c r="H15" s="318"/>
      <c r="I15" s="318"/>
      <c r="J15" s="318">
        <v>3603226</v>
      </c>
      <c r="K15" s="318">
        <v>755525</v>
      </c>
      <c r="L15" s="318">
        <v>685895</v>
      </c>
      <c r="M15" s="318"/>
      <c r="N15" s="318">
        <v>2847701</v>
      </c>
      <c r="O15" s="318">
        <v>2441461.6</v>
      </c>
      <c r="P15" s="318">
        <v>406239.39999999997</v>
      </c>
      <c r="Q15" s="318">
        <v>1223270</v>
      </c>
      <c r="R15" s="318">
        <v>170723</v>
      </c>
      <c r="S15" s="318">
        <v>122096</v>
      </c>
      <c r="T15" s="318">
        <v>0</v>
      </c>
      <c r="U15" s="318">
        <v>1052547</v>
      </c>
      <c r="V15" s="318">
        <v>1025021</v>
      </c>
      <c r="W15" s="318">
        <v>1223270</v>
      </c>
      <c r="X15" s="318">
        <v>170723</v>
      </c>
      <c r="Y15" s="318">
        <v>122096</v>
      </c>
      <c r="Z15" s="318">
        <v>0</v>
      </c>
      <c r="AA15" s="318">
        <v>1052547</v>
      </c>
      <c r="AB15" s="318">
        <v>1025021</v>
      </c>
      <c r="AC15" s="318">
        <v>2306032.3558999998</v>
      </c>
      <c r="AD15" s="318">
        <v>484087</v>
      </c>
      <c r="AE15" s="318">
        <v>507932</v>
      </c>
      <c r="AF15" s="318">
        <v>1632053.3559000001</v>
      </c>
      <c r="AG15" s="318">
        <v>1277270.3700000001</v>
      </c>
      <c r="AH15" s="318">
        <v>354782.98590000003</v>
      </c>
      <c r="AI15" s="318">
        <v>395878</v>
      </c>
      <c r="AJ15" s="318">
        <v>97374</v>
      </c>
      <c r="AK15" s="318">
        <v>94719</v>
      </c>
      <c r="AL15" s="318">
        <v>298504</v>
      </c>
      <c r="AM15" s="318">
        <v>281015</v>
      </c>
      <c r="AN15" s="318">
        <v>17489</v>
      </c>
      <c r="AO15" s="318"/>
      <c r="AP15" s="750"/>
      <c r="AQ15" s="750"/>
      <c r="AR15" s="750"/>
      <c r="AS15" s="750"/>
      <c r="AT15" s="750"/>
      <c r="AU15" s="750"/>
      <c r="AV15" s="750"/>
      <c r="AW15" s="750"/>
      <c r="AX15" s="750"/>
      <c r="AY15" s="750"/>
      <c r="AZ15" s="750"/>
      <c r="BA15" s="750"/>
      <c r="BB15" s="750"/>
      <c r="BC15" s="750"/>
      <c r="BD15" s="750"/>
      <c r="BE15" s="750"/>
      <c r="BF15" s="750"/>
      <c r="BG15" s="750"/>
      <c r="BH15" s="750"/>
      <c r="BI15" s="750"/>
      <c r="BJ15" s="750"/>
      <c r="BK15" s="750"/>
      <c r="BL15" s="750"/>
      <c r="BM15" s="750"/>
      <c r="BN15" s="750"/>
      <c r="BO15" s="750"/>
      <c r="BP15" s="750"/>
      <c r="BQ15" s="750"/>
      <c r="BR15" s="750"/>
      <c r="BS15" s="750"/>
      <c r="BT15" s="750"/>
      <c r="BU15" s="750"/>
      <c r="BV15" s="750"/>
      <c r="BW15" s="750"/>
      <c r="BX15" s="750"/>
      <c r="BY15" s="750"/>
      <c r="BZ15" s="750"/>
      <c r="CA15" s="750"/>
      <c r="CB15" s="750"/>
      <c r="CC15" s="750"/>
      <c r="CD15" s="750"/>
      <c r="CE15" s="750"/>
      <c r="CF15" s="750"/>
      <c r="CG15" s="750"/>
      <c r="CH15" s="750"/>
      <c r="CI15" s="750"/>
      <c r="CJ15" s="750"/>
      <c r="CK15" s="750"/>
      <c r="CL15" s="750"/>
      <c r="CM15" s="750"/>
      <c r="CN15" s="750"/>
      <c r="CO15" s="750"/>
      <c r="CP15" s="750"/>
      <c r="CQ15" s="750"/>
      <c r="CR15" s="750"/>
      <c r="CS15" s="750"/>
      <c r="CT15" s="750"/>
      <c r="CU15" s="750"/>
      <c r="CV15" s="750"/>
      <c r="CW15" s="750"/>
      <c r="CX15" s="750"/>
      <c r="CY15" s="750"/>
      <c r="CZ15" s="750"/>
      <c r="DA15" s="750"/>
      <c r="DB15" s="750"/>
      <c r="DC15" s="750"/>
      <c r="DD15" s="750"/>
      <c r="DE15" s="750"/>
      <c r="DF15" s="750"/>
      <c r="DG15" s="750"/>
      <c r="DH15" s="750"/>
      <c r="DI15" s="750"/>
      <c r="DJ15" s="750"/>
      <c r="DK15" s="750"/>
      <c r="DL15" s="750"/>
      <c r="DM15" s="750"/>
      <c r="DN15" s="750"/>
      <c r="DO15" s="750"/>
      <c r="DP15" s="750"/>
      <c r="DQ15" s="750"/>
      <c r="DR15" s="750"/>
      <c r="DS15" s="750"/>
      <c r="DT15" s="750"/>
      <c r="DU15" s="750"/>
      <c r="DV15" s="750"/>
      <c r="DW15" s="750"/>
      <c r="DX15" s="750"/>
      <c r="DY15" s="750"/>
      <c r="DZ15" s="750"/>
      <c r="EA15" s="750"/>
      <c r="EB15" s="750"/>
      <c r="EC15" s="750"/>
      <c r="ED15" s="750"/>
      <c r="EE15" s="750"/>
      <c r="EF15" s="750"/>
      <c r="EG15" s="750"/>
      <c r="EH15" s="750"/>
      <c r="EI15" s="750"/>
      <c r="EJ15" s="750"/>
      <c r="EK15" s="750"/>
      <c r="EL15" s="750"/>
      <c r="EM15" s="750"/>
      <c r="EN15" s="750"/>
      <c r="EO15" s="750"/>
      <c r="EP15" s="750"/>
      <c r="EQ15" s="750"/>
      <c r="ER15" s="750"/>
      <c r="ES15" s="750"/>
      <c r="ET15" s="750"/>
      <c r="EU15" s="750"/>
      <c r="EV15" s="750"/>
      <c r="EW15" s="750"/>
      <c r="EX15" s="750"/>
      <c r="EY15" s="750"/>
      <c r="EZ15" s="750"/>
      <c r="FA15" s="750"/>
      <c r="FB15" s="750"/>
      <c r="FC15" s="750"/>
      <c r="FD15" s="750"/>
      <c r="FE15" s="750"/>
      <c r="FF15" s="750"/>
      <c r="FG15" s="750"/>
      <c r="FH15" s="750"/>
      <c r="FI15" s="750"/>
      <c r="FJ15" s="750"/>
      <c r="FK15" s="750"/>
      <c r="FL15" s="750"/>
      <c r="FM15" s="750"/>
      <c r="FN15" s="750"/>
      <c r="FO15" s="750"/>
      <c r="FP15" s="750"/>
      <c r="FQ15" s="750"/>
      <c r="FR15" s="750"/>
      <c r="FS15" s="750"/>
      <c r="FT15" s="750"/>
      <c r="FU15" s="750"/>
      <c r="FV15" s="750"/>
      <c r="FW15" s="750"/>
      <c r="FX15" s="750"/>
      <c r="FY15" s="750"/>
      <c r="FZ15" s="750"/>
      <c r="GA15" s="750"/>
      <c r="GB15" s="750"/>
      <c r="GC15" s="750"/>
      <c r="GD15" s="750"/>
      <c r="GE15" s="750"/>
      <c r="GF15" s="750"/>
      <c r="GG15" s="750"/>
      <c r="GH15" s="750"/>
      <c r="GI15" s="750"/>
      <c r="GJ15" s="750"/>
      <c r="GK15" s="750"/>
      <c r="GL15" s="750"/>
      <c r="GM15" s="750"/>
      <c r="GN15" s="750"/>
      <c r="GO15" s="750"/>
      <c r="GP15" s="750"/>
      <c r="GQ15" s="750"/>
      <c r="GR15" s="750"/>
      <c r="GS15" s="750"/>
      <c r="GT15" s="750"/>
      <c r="GU15" s="750"/>
      <c r="GV15" s="750"/>
      <c r="GW15" s="750"/>
      <c r="GX15" s="750"/>
      <c r="GY15" s="750"/>
      <c r="GZ15" s="750"/>
      <c r="HA15" s="750"/>
      <c r="HB15" s="750"/>
      <c r="HC15" s="750"/>
      <c r="HD15" s="750"/>
      <c r="HE15" s="750"/>
      <c r="HF15" s="750"/>
      <c r="HG15" s="750"/>
      <c r="HH15" s="750"/>
      <c r="HI15" s="750"/>
      <c r="HJ15" s="750"/>
      <c r="HK15" s="750"/>
      <c r="HL15" s="750"/>
      <c r="HM15" s="750"/>
      <c r="HN15" s="750"/>
      <c r="HO15" s="750"/>
      <c r="HP15" s="750"/>
      <c r="HQ15" s="750"/>
      <c r="HR15" s="750"/>
      <c r="HS15" s="750"/>
      <c r="HT15" s="750"/>
      <c r="HU15" s="750"/>
      <c r="HV15" s="750"/>
      <c r="HW15" s="750"/>
      <c r="HX15" s="750"/>
      <c r="HY15" s="750"/>
      <c r="HZ15" s="750"/>
      <c r="IA15" s="750"/>
      <c r="IB15" s="750"/>
      <c r="IC15" s="750"/>
      <c r="ID15" s="750"/>
      <c r="IE15" s="750"/>
      <c r="IF15" s="750"/>
      <c r="IG15" s="750"/>
      <c r="IH15" s="750"/>
      <c r="II15" s="750"/>
      <c r="IJ15" s="750"/>
      <c r="IK15" s="750"/>
      <c r="IL15" s="750"/>
      <c r="IM15" s="750"/>
      <c r="IN15" s="750"/>
      <c r="IO15" s="750"/>
      <c r="IP15" s="750"/>
      <c r="IQ15" s="750"/>
      <c r="IR15" s="750"/>
      <c r="IS15" s="750"/>
      <c r="IT15" s="750"/>
      <c r="IU15" s="750"/>
      <c r="IV15" s="750"/>
      <c r="IW15" s="750"/>
      <c r="IX15" s="750"/>
    </row>
    <row r="16" spans="1:258" ht="21.75" customHeight="1">
      <c r="A16" s="751" t="s">
        <v>459</v>
      </c>
      <c r="B16" s="749" t="s">
        <v>271</v>
      </c>
      <c r="C16" s="749"/>
      <c r="D16" s="749"/>
      <c r="E16" s="749"/>
      <c r="F16" s="495"/>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750"/>
      <c r="AQ16" s="750"/>
      <c r="AR16" s="750"/>
      <c r="AS16" s="750"/>
      <c r="AT16" s="750"/>
      <c r="AU16" s="750"/>
      <c r="AV16" s="750"/>
      <c r="AW16" s="750"/>
      <c r="AX16" s="750"/>
      <c r="AY16" s="750"/>
      <c r="AZ16" s="750"/>
      <c r="BA16" s="750"/>
      <c r="BB16" s="750"/>
      <c r="BC16" s="750"/>
      <c r="BD16" s="750"/>
      <c r="BE16" s="750"/>
      <c r="BF16" s="750"/>
      <c r="BG16" s="750"/>
      <c r="BH16" s="750"/>
      <c r="BI16" s="750"/>
      <c r="BJ16" s="750"/>
      <c r="BK16" s="750"/>
      <c r="BL16" s="750"/>
      <c r="BM16" s="750"/>
      <c r="BN16" s="750"/>
      <c r="BO16" s="750"/>
      <c r="BP16" s="750"/>
      <c r="BQ16" s="750"/>
      <c r="BR16" s="750"/>
      <c r="BS16" s="750"/>
      <c r="BT16" s="750"/>
      <c r="BU16" s="750"/>
      <c r="BV16" s="750"/>
      <c r="BW16" s="750"/>
      <c r="BX16" s="750"/>
      <c r="BY16" s="750"/>
      <c r="BZ16" s="750"/>
      <c r="CA16" s="750"/>
      <c r="CB16" s="750"/>
      <c r="CC16" s="750"/>
      <c r="CD16" s="750"/>
      <c r="CE16" s="750"/>
      <c r="CF16" s="750"/>
      <c r="CG16" s="750"/>
      <c r="CH16" s="750"/>
      <c r="CI16" s="750"/>
      <c r="CJ16" s="750"/>
      <c r="CK16" s="750"/>
      <c r="CL16" s="750"/>
      <c r="CM16" s="750"/>
      <c r="CN16" s="750"/>
      <c r="CO16" s="750"/>
      <c r="CP16" s="750"/>
      <c r="CQ16" s="750"/>
      <c r="CR16" s="750"/>
      <c r="CS16" s="750"/>
      <c r="CT16" s="750"/>
      <c r="CU16" s="750"/>
      <c r="CV16" s="750"/>
      <c r="CW16" s="750"/>
      <c r="CX16" s="750"/>
      <c r="CY16" s="750"/>
      <c r="CZ16" s="750"/>
      <c r="DA16" s="750"/>
      <c r="DB16" s="750"/>
      <c r="DC16" s="750"/>
      <c r="DD16" s="750"/>
      <c r="DE16" s="750"/>
      <c r="DF16" s="750"/>
      <c r="DG16" s="750"/>
      <c r="DH16" s="750"/>
      <c r="DI16" s="750"/>
      <c r="DJ16" s="750"/>
      <c r="DK16" s="750"/>
      <c r="DL16" s="750"/>
      <c r="DM16" s="750"/>
      <c r="DN16" s="750"/>
      <c r="DO16" s="750"/>
      <c r="DP16" s="750"/>
      <c r="DQ16" s="750"/>
      <c r="DR16" s="750"/>
      <c r="DS16" s="750"/>
      <c r="DT16" s="750"/>
      <c r="DU16" s="750"/>
      <c r="DV16" s="750"/>
      <c r="DW16" s="750"/>
      <c r="DX16" s="750"/>
      <c r="DY16" s="750"/>
      <c r="DZ16" s="750"/>
      <c r="EA16" s="750"/>
      <c r="EB16" s="750"/>
      <c r="EC16" s="750"/>
      <c r="ED16" s="750"/>
      <c r="EE16" s="750"/>
      <c r="EF16" s="750"/>
      <c r="EG16" s="750"/>
      <c r="EH16" s="750"/>
      <c r="EI16" s="750"/>
      <c r="EJ16" s="750"/>
      <c r="EK16" s="750"/>
      <c r="EL16" s="750"/>
      <c r="EM16" s="750"/>
      <c r="EN16" s="750"/>
      <c r="EO16" s="750"/>
      <c r="EP16" s="750"/>
      <c r="EQ16" s="750"/>
      <c r="ER16" s="750"/>
      <c r="ES16" s="750"/>
      <c r="ET16" s="750"/>
      <c r="EU16" s="750"/>
      <c r="EV16" s="750"/>
      <c r="EW16" s="750"/>
      <c r="EX16" s="750"/>
      <c r="EY16" s="750"/>
      <c r="EZ16" s="750"/>
      <c r="FA16" s="750"/>
      <c r="FB16" s="750"/>
      <c r="FC16" s="750"/>
      <c r="FD16" s="750"/>
      <c r="FE16" s="750"/>
      <c r="FF16" s="750"/>
      <c r="FG16" s="750"/>
      <c r="FH16" s="750"/>
      <c r="FI16" s="750"/>
      <c r="FJ16" s="750"/>
      <c r="FK16" s="750"/>
      <c r="FL16" s="750"/>
      <c r="FM16" s="750"/>
      <c r="FN16" s="750"/>
      <c r="FO16" s="750"/>
      <c r="FP16" s="750"/>
      <c r="FQ16" s="750"/>
      <c r="FR16" s="750"/>
      <c r="FS16" s="750"/>
      <c r="FT16" s="750"/>
      <c r="FU16" s="750"/>
      <c r="FV16" s="750"/>
      <c r="FW16" s="750"/>
      <c r="FX16" s="750"/>
      <c r="FY16" s="750"/>
      <c r="FZ16" s="750"/>
      <c r="GA16" s="750"/>
      <c r="GB16" s="750"/>
      <c r="GC16" s="750"/>
      <c r="GD16" s="750"/>
      <c r="GE16" s="750"/>
      <c r="GF16" s="750"/>
      <c r="GG16" s="750"/>
      <c r="GH16" s="750"/>
      <c r="GI16" s="750"/>
      <c r="GJ16" s="750"/>
      <c r="GK16" s="750"/>
      <c r="GL16" s="750"/>
      <c r="GM16" s="750"/>
      <c r="GN16" s="750"/>
      <c r="GO16" s="750"/>
      <c r="GP16" s="750"/>
      <c r="GQ16" s="750"/>
      <c r="GR16" s="750"/>
      <c r="GS16" s="750"/>
      <c r="GT16" s="750"/>
      <c r="GU16" s="750"/>
      <c r="GV16" s="750"/>
      <c r="GW16" s="750"/>
      <c r="GX16" s="750"/>
      <c r="GY16" s="750"/>
      <c r="GZ16" s="750"/>
      <c r="HA16" s="750"/>
      <c r="HB16" s="750"/>
      <c r="HC16" s="750"/>
      <c r="HD16" s="750"/>
      <c r="HE16" s="750"/>
      <c r="HF16" s="750"/>
      <c r="HG16" s="750"/>
      <c r="HH16" s="750"/>
      <c r="HI16" s="750"/>
      <c r="HJ16" s="750"/>
      <c r="HK16" s="750"/>
      <c r="HL16" s="750"/>
      <c r="HM16" s="750"/>
      <c r="HN16" s="750"/>
      <c r="HO16" s="750"/>
      <c r="HP16" s="750"/>
      <c r="HQ16" s="750"/>
      <c r="HR16" s="750"/>
      <c r="HS16" s="750"/>
      <c r="HT16" s="750"/>
      <c r="HU16" s="750"/>
      <c r="HV16" s="750"/>
      <c r="HW16" s="750"/>
      <c r="HX16" s="750"/>
      <c r="HY16" s="750"/>
      <c r="HZ16" s="750"/>
      <c r="IA16" s="750"/>
      <c r="IB16" s="750"/>
      <c r="IC16" s="750"/>
      <c r="ID16" s="750"/>
      <c r="IE16" s="750"/>
      <c r="IF16" s="750"/>
      <c r="IG16" s="750"/>
      <c r="IH16" s="750"/>
      <c r="II16" s="750"/>
      <c r="IJ16" s="750"/>
      <c r="IK16" s="750"/>
      <c r="IL16" s="750"/>
      <c r="IM16" s="750"/>
      <c r="IN16" s="750"/>
      <c r="IO16" s="750"/>
      <c r="IP16" s="750"/>
      <c r="IQ16" s="750"/>
      <c r="IR16" s="750"/>
      <c r="IS16" s="750"/>
      <c r="IT16" s="750"/>
      <c r="IU16" s="750"/>
      <c r="IV16" s="750"/>
      <c r="IW16" s="750"/>
      <c r="IX16" s="750"/>
    </row>
    <row r="17" spans="1:258" ht="29.25" customHeight="1">
      <c r="A17" s="751" t="s">
        <v>460</v>
      </c>
      <c r="B17" s="749" t="s">
        <v>272</v>
      </c>
      <c r="C17" s="749"/>
      <c r="D17" s="749"/>
      <c r="E17" s="749"/>
      <c r="F17" s="495"/>
      <c r="G17" s="318"/>
      <c r="H17" s="318"/>
      <c r="I17" s="318"/>
      <c r="J17" s="318">
        <v>3603226</v>
      </c>
      <c r="K17" s="318">
        <v>755525</v>
      </c>
      <c r="L17" s="318">
        <v>685895</v>
      </c>
      <c r="M17" s="318"/>
      <c r="N17" s="318">
        <v>2847701</v>
      </c>
      <c r="O17" s="318">
        <v>2441461.6</v>
      </c>
      <c r="P17" s="318">
        <v>406239.39999999997</v>
      </c>
      <c r="Q17" s="318">
        <v>1223270</v>
      </c>
      <c r="R17" s="318">
        <v>170723</v>
      </c>
      <c r="S17" s="318">
        <v>122096</v>
      </c>
      <c r="T17" s="318">
        <v>0</v>
      </c>
      <c r="U17" s="318">
        <v>1052547</v>
      </c>
      <c r="V17" s="318">
        <v>1025021</v>
      </c>
      <c r="W17" s="318">
        <v>1223270</v>
      </c>
      <c r="X17" s="318">
        <v>170723</v>
      </c>
      <c r="Y17" s="318">
        <v>122096</v>
      </c>
      <c r="Z17" s="318">
        <v>0</v>
      </c>
      <c r="AA17" s="318">
        <v>1052547</v>
      </c>
      <c r="AB17" s="318">
        <v>1025021</v>
      </c>
      <c r="AC17" s="318">
        <v>2306032.3558999998</v>
      </c>
      <c r="AD17" s="318">
        <v>484087</v>
      </c>
      <c r="AE17" s="318">
        <v>507932</v>
      </c>
      <c r="AF17" s="318">
        <v>1632053.3559000001</v>
      </c>
      <c r="AG17" s="318">
        <v>1277270.3700000001</v>
      </c>
      <c r="AH17" s="318">
        <v>354782.98590000003</v>
      </c>
      <c r="AI17" s="318">
        <v>395878</v>
      </c>
      <c r="AJ17" s="318">
        <v>97374</v>
      </c>
      <c r="AK17" s="318">
        <v>94719</v>
      </c>
      <c r="AL17" s="318">
        <v>298504</v>
      </c>
      <c r="AM17" s="318">
        <v>281015</v>
      </c>
      <c r="AN17" s="318">
        <v>17489</v>
      </c>
      <c r="AO17" s="318"/>
      <c r="AP17" s="750"/>
      <c r="AQ17" s="750">
        <f>559000-AM21-AM22-AM23</f>
        <v>99744</v>
      </c>
      <c r="AR17" s="750"/>
      <c r="AS17" s="750"/>
      <c r="AT17" s="750"/>
      <c r="AU17" s="750"/>
      <c r="AV17" s="750"/>
      <c r="AW17" s="750"/>
      <c r="AX17" s="750"/>
      <c r="AY17" s="750"/>
      <c r="AZ17" s="750"/>
      <c r="BA17" s="750"/>
      <c r="BB17" s="750"/>
      <c r="BC17" s="750"/>
      <c r="BD17" s="750"/>
      <c r="BE17" s="750"/>
      <c r="BF17" s="750"/>
      <c r="BG17" s="750"/>
      <c r="BH17" s="750"/>
      <c r="BI17" s="750"/>
      <c r="BJ17" s="750"/>
      <c r="BK17" s="750"/>
      <c r="BL17" s="750"/>
      <c r="BM17" s="750"/>
      <c r="BN17" s="750"/>
      <c r="BO17" s="750"/>
      <c r="BP17" s="750"/>
      <c r="BQ17" s="750"/>
      <c r="BR17" s="750"/>
      <c r="BS17" s="750"/>
      <c r="BT17" s="750"/>
      <c r="BU17" s="750"/>
      <c r="BV17" s="750"/>
      <c r="BW17" s="750"/>
      <c r="BX17" s="750"/>
      <c r="BY17" s="750"/>
      <c r="BZ17" s="750"/>
      <c r="CA17" s="750"/>
      <c r="CB17" s="750"/>
      <c r="CC17" s="750"/>
      <c r="CD17" s="750"/>
      <c r="CE17" s="750"/>
      <c r="CF17" s="750"/>
      <c r="CG17" s="750"/>
      <c r="CH17" s="750"/>
      <c r="CI17" s="750"/>
      <c r="CJ17" s="750"/>
      <c r="CK17" s="750"/>
      <c r="CL17" s="750"/>
      <c r="CM17" s="750"/>
      <c r="CN17" s="750"/>
      <c r="CO17" s="750"/>
      <c r="CP17" s="750"/>
      <c r="CQ17" s="750"/>
      <c r="CR17" s="750"/>
      <c r="CS17" s="750"/>
      <c r="CT17" s="750"/>
      <c r="CU17" s="750"/>
      <c r="CV17" s="750"/>
      <c r="CW17" s="750"/>
      <c r="CX17" s="750"/>
      <c r="CY17" s="750"/>
      <c r="CZ17" s="750"/>
      <c r="DA17" s="750"/>
      <c r="DB17" s="750"/>
      <c r="DC17" s="750"/>
      <c r="DD17" s="750"/>
      <c r="DE17" s="750"/>
      <c r="DF17" s="750"/>
      <c r="DG17" s="750"/>
      <c r="DH17" s="750"/>
      <c r="DI17" s="750"/>
      <c r="DJ17" s="750"/>
      <c r="DK17" s="750"/>
      <c r="DL17" s="750"/>
      <c r="DM17" s="750"/>
      <c r="DN17" s="750"/>
      <c r="DO17" s="750"/>
      <c r="DP17" s="750"/>
      <c r="DQ17" s="750"/>
      <c r="DR17" s="750"/>
      <c r="DS17" s="750"/>
      <c r="DT17" s="750"/>
      <c r="DU17" s="750"/>
      <c r="DV17" s="750"/>
      <c r="DW17" s="750"/>
      <c r="DX17" s="750"/>
      <c r="DY17" s="750"/>
      <c r="DZ17" s="750"/>
      <c r="EA17" s="750"/>
      <c r="EB17" s="750"/>
      <c r="EC17" s="750"/>
      <c r="ED17" s="750"/>
      <c r="EE17" s="750"/>
      <c r="EF17" s="750"/>
      <c r="EG17" s="750"/>
      <c r="EH17" s="750"/>
      <c r="EI17" s="750"/>
      <c r="EJ17" s="750"/>
      <c r="EK17" s="750"/>
      <c r="EL17" s="750"/>
      <c r="EM17" s="750"/>
      <c r="EN17" s="750"/>
      <c r="EO17" s="750"/>
      <c r="EP17" s="750"/>
      <c r="EQ17" s="750"/>
      <c r="ER17" s="750"/>
      <c r="ES17" s="750"/>
      <c r="ET17" s="750"/>
      <c r="EU17" s="750"/>
      <c r="EV17" s="750"/>
      <c r="EW17" s="750"/>
      <c r="EX17" s="750"/>
      <c r="EY17" s="750"/>
      <c r="EZ17" s="750"/>
      <c r="FA17" s="750"/>
      <c r="FB17" s="750"/>
      <c r="FC17" s="750"/>
      <c r="FD17" s="750"/>
      <c r="FE17" s="750"/>
      <c r="FF17" s="750"/>
      <c r="FG17" s="750"/>
      <c r="FH17" s="750"/>
      <c r="FI17" s="750"/>
      <c r="FJ17" s="750"/>
      <c r="FK17" s="750"/>
      <c r="FL17" s="750"/>
      <c r="FM17" s="750"/>
      <c r="FN17" s="750"/>
      <c r="FO17" s="750"/>
      <c r="FP17" s="750"/>
      <c r="FQ17" s="750"/>
      <c r="FR17" s="750"/>
      <c r="FS17" s="750"/>
      <c r="FT17" s="750"/>
      <c r="FU17" s="750"/>
      <c r="FV17" s="750"/>
      <c r="FW17" s="750"/>
      <c r="FX17" s="750"/>
      <c r="FY17" s="750"/>
      <c r="FZ17" s="750"/>
      <c r="GA17" s="750"/>
      <c r="GB17" s="750"/>
      <c r="GC17" s="750"/>
      <c r="GD17" s="750"/>
      <c r="GE17" s="750"/>
      <c r="GF17" s="750"/>
      <c r="GG17" s="750"/>
      <c r="GH17" s="750"/>
      <c r="GI17" s="750"/>
      <c r="GJ17" s="750"/>
      <c r="GK17" s="750"/>
      <c r="GL17" s="750"/>
      <c r="GM17" s="750"/>
      <c r="GN17" s="750"/>
      <c r="GO17" s="750"/>
      <c r="GP17" s="750"/>
      <c r="GQ17" s="750"/>
      <c r="GR17" s="750"/>
      <c r="GS17" s="750"/>
      <c r="GT17" s="750"/>
      <c r="GU17" s="750"/>
      <c r="GV17" s="750"/>
      <c r="GW17" s="750"/>
      <c r="GX17" s="750"/>
      <c r="GY17" s="750"/>
      <c r="GZ17" s="750"/>
      <c r="HA17" s="750"/>
      <c r="HB17" s="750"/>
      <c r="HC17" s="750"/>
      <c r="HD17" s="750"/>
      <c r="HE17" s="750"/>
      <c r="HF17" s="750"/>
      <c r="HG17" s="750"/>
      <c r="HH17" s="750"/>
      <c r="HI17" s="750"/>
      <c r="HJ17" s="750"/>
      <c r="HK17" s="750"/>
      <c r="HL17" s="750"/>
      <c r="HM17" s="750"/>
      <c r="HN17" s="750"/>
      <c r="HO17" s="750"/>
      <c r="HP17" s="750"/>
      <c r="HQ17" s="750"/>
      <c r="HR17" s="750"/>
      <c r="HS17" s="750"/>
      <c r="HT17" s="750"/>
      <c r="HU17" s="750"/>
      <c r="HV17" s="750"/>
      <c r="HW17" s="750"/>
      <c r="HX17" s="750"/>
      <c r="HY17" s="750"/>
      <c r="HZ17" s="750"/>
      <c r="IA17" s="750"/>
      <c r="IB17" s="750"/>
      <c r="IC17" s="750"/>
      <c r="ID17" s="750"/>
      <c r="IE17" s="750"/>
      <c r="IF17" s="750"/>
      <c r="IG17" s="750"/>
      <c r="IH17" s="750"/>
      <c r="II17" s="750"/>
      <c r="IJ17" s="750"/>
      <c r="IK17" s="750"/>
      <c r="IL17" s="750"/>
      <c r="IM17" s="750"/>
      <c r="IN17" s="750"/>
      <c r="IO17" s="750"/>
      <c r="IP17" s="750"/>
      <c r="IQ17" s="750"/>
      <c r="IR17" s="750"/>
      <c r="IS17" s="750"/>
      <c r="IT17" s="750"/>
      <c r="IU17" s="750"/>
      <c r="IV17" s="750"/>
      <c r="IW17" s="750"/>
      <c r="IX17" s="750"/>
    </row>
    <row r="18" spans="1:258" ht="33.75" customHeight="1">
      <c r="A18" s="767" t="s">
        <v>19</v>
      </c>
      <c r="B18" s="784" t="s">
        <v>540</v>
      </c>
      <c r="C18" s="784"/>
      <c r="D18" s="784"/>
      <c r="E18" s="749"/>
      <c r="F18" s="495"/>
      <c r="G18" s="318"/>
      <c r="H18" s="318"/>
      <c r="I18" s="318"/>
      <c r="J18" s="318">
        <v>676354</v>
      </c>
      <c r="K18" s="318">
        <v>126404</v>
      </c>
      <c r="L18" s="318">
        <v>113764</v>
      </c>
      <c r="M18" s="318">
        <v>0</v>
      </c>
      <c r="N18" s="318">
        <v>549950</v>
      </c>
      <c r="O18" s="318">
        <v>549950</v>
      </c>
      <c r="P18" s="318">
        <v>0</v>
      </c>
      <c r="Q18" s="318">
        <v>640772</v>
      </c>
      <c r="R18" s="318">
        <v>94492</v>
      </c>
      <c r="S18" s="318">
        <v>83082</v>
      </c>
      <c r="T18" s="318">
        <v>0</v>
      </c>
      <c r="U18" s="318">
        <v>546280</v>
      </c>
      <c r="V18" s="318">
        <v>546280</v>
      </c>
      <c r="W18" s="318">
        <v>640772</v>
      </c>
      <c r="X18" s="318">
        <v>94492</v>
      </c>
      <c r="Y18" s="318">
        <v>83082</v>
      </c>
      <c r="Z18" s="318">
        <v>0</v>
      </c>
      <c r="AA18" s="318">
        <v>546280</v>
      </c>
      <c r="AB18" s="318">
        <v>546280</v>
      </c>
      <c r="AC18" s="318">
        <v>0</v>
      </c>
      <c r="AD18" s="318">
        <v>0</v>
      </c>
      <c r="AE18" s="318">
        <v>0</v>
      </c>
      <c r="AF18" s="318">
        <v>0</v>
      </c>
      <c r="AG18" s="318">
        <v>0</v>
      </c>
      <c r="AH18" s="318">
        <v>0</v>
      </c>
      <c r="AI18" s="318">
        <v>79002</v>
      </c>
      <c r="AJ18" s="318">
        <v>27615</v>
      </c>
      <c r="AK18" s="318">
        <v>25615</v>
      </c>
      <c r="AL18" s="318">
        <v>51387</v>
      </c>
      <c r="AM18" s="318">
        <v>51387</v>
      </c>
      <c r="AN18" s="318">
        <v>0</v>
      </c>
      <c r="AO18" s="318"/>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c r="DM18" s="750"/>
      <c r="DN18" s="750"/>
      <c r="DO18" s="750"/>
      <c r="DP18" s="750"/>
      <c r="DQ18" s="750"/>
      <c r="DR18" s="750"/>
      <c r="DS18" s="750"/>
      <c r="DT18" s="750"/>
      <c r="DU18" s="750"/>
      <c r="DV18" s="750"/>
      <c r="DW18" s="750"/>
      <c r="DX18" s="750"/>
      <c r="DY18" s="750"/>
      <c r="DZ18" s="750"/>
      <c r="EA18" s="750"/>
      <c r="EB18" s="750"/>
      <c r="EC18" s="750"/>
      <c r="ED18" s="750"/>
      <c r="EE18" s="750"/>
      <c r="EF18" s="750"/>
      <c r="EG18" s="750"/>
      <c r="EH18" s="750"/>
      <c r="EI18" s="750"/>
      <c r="EJ18" s="750"/>
      <c r="EK18" s="750"/>
      <c r="EL18" s="750"/>
      <c r="EM18" s="750"/>
      <c r="EN18" s="750"/>
      <c r="EO18" s="750"/>
      <c r="EP18" s="750"/>
      <c r="EQ18" s="750"/>
      <c r="ER18" s="750"/>
      <c r="ES18" s="750"/>
      <c r="ET18" s="750"/>
      <c r="EU18" s="750"/>
      <c r="EV18" s="750"/>
      <c r="EW18" s="750"/>
      <c r="EX18" s="750"/>
      <c r="EY18" s="750"/>
      <c r="EZ18" s="750"/>
      <c r="FA18" s="750"/>
      <c r="FB18" s="750"/>
      <c r="FC18" s="750"/>
      <c r="FD18" s="750"/>
      <c r="FE18" s="750"/>
      <c r="FF18" s="750"/>
      <c r="FG18" s="750"/>
      <c r="FH18" s="750"/>
      <c r="FI18" s="750"/>
      <c r="FJ18" s="750"/>
      <c r="FK18" s="750"/>
      <c r="FL18" s="750"/>
      <c r="FM18" s="750"/>
      <c r="FN18" s="750"/>
      <c r="FO18" s="750"/>
      <c r="FP18" s="750"/>
      <c r="FQ18" s="750"/>
      <c r="FR18" s="750"/>
      <c r="FS18" s="750"/>
      <c r="FT18" s="750"/>
      <c r="FU18" s="750"/>
      <c r="FV18" s="750"/>
      <c r="FW18" s="750"/>
      <c r="FX18" s="750"/>
      <c r="FY18" s="750"/>
      <c r="FZ18" s="750"/>
      <c r="GA18" s="750"/>
      <c r="GB18" s="750"/>
      <c r="GC18" s="750"/>
      <c r="GD18" s="750"/>
      <c r="GE18" s="750"/>
      <c r="GF18" s="750"/>
      <c r="GG18" s="750"/>
      <c r="GH18" s="750"/>
      <c r="GI18" s="750"/>
      <c r="GJ18" s="750"/>
      <c r="GK18" s="750"/>
      <c r="GL18" s="750"/>
      <c r="GM18" s="750"/>
      <c r="GN18" s="750"/>
      <c r="GO18" s="750"/>
      <c r="GP18" s="750"/>
      <c r="GQ18" s="750"/>
      <c r="GR18" s="750"/>
      <c r="GS18" s="750"/>
      <c r="GT18" s="750"/>
      <c r="GU18" s="750"/>
      <c r="GV18" s="750"/>
      <c r="GW18" s="750"/>
      <c r="GX18" s="750"/>
      <c r="GY18" s="750"/>
      <c r="GZ18" s="750"/>
      <c r="HA18" s="750"/>
      <c r="HB18" s="750"/>
      <c r="HC18" s="750"/>
      <c r="HD18" s="750"/>
      <c r="HE18" s="750"/>
      <c r="HF18" s="750"/>
      <c r="HG18" s="750"/>
      <c r="HH18" s="750"/>
      <c r="HI18" s="750"/>
      <c r="HJ18" s="750"/>
      <c r="HK18" s="750"/>
      <c r="HL18" s="750"/>
      <c r="HM18" s="750"/>
      <c r="HN18" s="750"/>
      <c r="HO18" s="750"/>
      <c r="HP18" s="750"/>
      <c r="HQ18" s="750"/>
      <c r="HR18" s="750"/>
      <c r="HS18" s="750"/>
      <c r="HT18" s="750"/>
      <c r="HU18" s="750"/>
      <c r="HV18" s="750"/>
      <c r="HW18" s="750"/>
      <c r="HX18" s="750"/>
      <c r="HY18" s="750"/>
      <c r="HZ18" s="750"/>
      <c r="IA18" s="750"/>
      <c r="IB18" s="750"/>
      <c r="IC18" s="750"/>
      <c r="ID18" s="750"/>
      <c r="IE18" s="750"/>
      <c r="IF18" s="750"/>
      <c r="IG18" s="750"/>
      <c r="IH18" s="750"/>
      <c r="II18" s="750"/>
      <c r="IJ18" s="750"/>
      <c r="IK18" s="750"/>
      <c r="IL18" s="750"/>
      <c r="IM18" s="750"/>
      <c r="IN18" s="750"/>
      <c r="IO18" s="750"/>
      <c r="IP18" s="750"/>
      <c r="IQ18" s="750"/>
      <c r="IR18" s="750"/>
      <c r="IS18" s="750"/>
      <c r="IT18" s="750"/>
      <c r="IU18" s="750"/>
      <c r="IV18" s="750"/>
      <c r="IW18" s="750"/>
      <c r="IX18" s="750"/>
    </row>
    <row r="19" spans="1:258" ht="60">
      <c r="A19" s="798" t="s">
        <v>46</v>
      </c>
      <c r="B19" s="799" t="s">
        <v>525</v>
      </c>
      <c r="C19" s="799" t="s">
        <v>1789</v>
      </c>
      <c r="D19" s="799" t="s">
        <v>1802</v>
      </c>
      <c r="E19" s="749"/>
      <c r="F19" s="494" t="s">
        <v>1754</v>
      </c>
      <c r="G19" s="318"/>
      <c r="H19" s="318"/>
      <c r="I19" s="800" t="s">
        <v>1755</v>
      </c>
      <c r="J19" s="323">
        <v>372546</v>
      </c>
      <c r="K19" s="323">
        <v>87304</v>
      </c>
      <c r="L19" s="323">
        <v>78574</v>
      </c>
      <c r="M19" s="318"/>
      <c r="N19" s="323">
        <v>285242</v>
      </c>
      <c r="O19" s="323">
        <v>285242</v>
      </c>
      <c r="P19" s="318"/>
      <c r="Q19" s="323">
        <v>346267</v>
      </c>
      <c r="R19" s="323">
        <v>64160</v>
      </c>
      <c r="S19" s="323">
        <v>56660</v>
      </c>
      <c r="T19" s="318"/>
      <c r="U19" s="323">
        <v>282107</v>
      </c>
      <c r="V19" s="323">
        <v>282107</v>
      </c>
      <c r="W19" s="323">
        <v>346267</v>
      </c>
      <c r="X19" s="323">
        <v>64160</v>
      </c>
      <c r="Y19" s="323">
        <v>56660</v>
      </c>
      <c r="Z19" s="318"/>
      <c r="AA19" s="323">
        <v>282107</v>
      </c>
      <c r="AB19" s="323">
        <v>282107</v>
      </c>
      <c r="AC19" s="318"/>
      <c r="AD19" s="318"/>
      <c r="AE19" s="318"/>
      <c r="AF19" s="318"/>
      <c r="AG19" s="318"/>
      <c r="AH19" s="318"/>
      <c r="AI19" s="323">
        <v>47823</v>
      </c>
      <c r="AJ19" s="323">
        <v>27615</v>
      </c>
      <c r="AK19" s="323">
        <v>25615</v>
      </c>
      <c r="AL19" s="323">
        <v>20208</v>
      </c>
      <c r="AM19" s="323">
        <v>20208</v>
      </c>
      <c r="AN19" s="318"/>
      <c r="AO19" s="494" t="s">
        <v>1756</v>
      </c>
      <c r="AP19" s="750"/>
      <c r="AQ19" s="750"/>
      <c r="AR19" s="750"/>
      <c r="AS19" s="750"/>
      <c r="AT19" s="750"/>
      <c r="AU19" s="750"/>
      <c r="AV19" s="750"/>
      <c r="AW19" s="750"/>
      <c r="AX19" s="750"/>
      <c r="AY19" s="750"/>
      <c r="AZ19" s="750"/>
      <c r="BA19" s="750"/>
      <c r="BB19" s="750"/>
      <c r="BC19" s="750"/>
      <c r="BD19" s="750"/>
      <c r="BE19" s="750"/>
      <c r="BF19" s="750"/>
      <c r="BG19" s="750"/>
      <c r="BH19" s="750"/>
      <c r="BI19" s="750"/>
      <c r="BJ19" s="750"/>
      <c r="BK19" s="750"/>
      <c r="BL19" s="750"/>
      <c r="BM19" s="750"/>
      <c r="BN19" s="750"/>
      <c r="BO19" s="750"/>
      <c r="BP19" s="750"/>
      <c r="BQ19" s="750"/>
      <c r="BR19" s="750"/>
      <c r="BS19" s="750"/>
      <c r="BT19" s="750"/>
      <c r="BU19" s="750"/>
      <c r="BV19" s="750"/>
      <c r="BW19" s="750"/>
      <c r="BX19" s="750"/>
      <c r="BY19" s="750"/>
      <c r="BZ19" s="750"/>
      <c r="CA19" s="750"/>
      <c r="CB19" s="750"/>
      <c r="CC19" s="750"/>
      <c r="CD19" s="750"/>
      <c r="CE19" s="750"/>
      <c r="CF19" s="750"/>
      <c r="CG19" s="750"/>
      <c r="CH19" s="750"/>
      <c r="CI19" s="750"/>
      <c r="CJ19" s="750"/>
      <c r="CK19" s="750"/>
      <c r="CL19" s="750"/>
      <c r="CM19" s="750"/>
      <c r="CN19" s="750"/>
      <c r="CO19" s="750"/>
      <c r="CP19" s="750"/>
      <c r="CQ19" s="750"/>
      <c r="CR19" s="750"/>
      <c r="CS19" s="750"/>
      <c r="CT19" s="750"/>
      <c r="CU19" s="750"/>
      <c r="CV19" s="750"/>
      <c r="CW19" s="750"/>
      <c r="CX19" s="750"/>
      <c r="CY19" s="750"/>
      <c r="CZ19" s="750"/>
      <c r="DA19" s="750"/>
      <c r="DB19" s="750"/>
      <c r="DC19" s="750"/>
      <c r="DD19" s="750"/>
      <c r="DE19" s="750"/>
      <c r="DF19" s="750"/>
      <c r="DG19" s="750"/>
      <c r="DH19" s="750"/>
      <c r="DI19" s="750"/>
      <c r="DJ19" s="750"/>
      <c r="DK19" s="750"/>
      <c r="DL19" s="750"/>
      <c r="DM19" s="750"/>
      <c r="DN19" s="750"/>
      <c r="DO19" s="750"/>
      <c r="DP19" s="750"/>
      <c r="DQ19" s="750"/>
      <c r="DR19" s="750"/>
      <c r="DS19" s="750"/>
      <c r="DT19" s="750"/>
      <c r="DU19" s="750"/>
      <c r="DV19" s="750"/>
      <c r="DW19" s="750"/>
      <c r="DX19" s="750"/>
      <c r="DY19" s="750"/>
      <c r="DZ19" s="750"/>
      <c r="EA19" s="750"/>
      <c r="EB19" s="750"/>
      <c r="EC19" s="750"/>
      <c r="ED19" s="750"/>
      <c r="EE19" s="750"/>
      <c r="EF19" s="750"/>
      <c r="EG19" s="750"/>
      <c r="EH19" s="750"/>
      <c r="EI19" s="750"/>
      <c r="EJ19" s="750"/>
      <c r="EK19" s="750"/>
      <c r="EL19" s="750"/>
      <c r="EM19" s="750"/>
      <c r="EN19" s="750"/>
      <c r="EO19" s="750"/>
      <c r="EP19" s="750"/>
      <c r="EQ19" s="750"/>
      <c r="ER19" s="750"/>
      <c r="ES19" s="750"/>
      <c r="ET19" s="750"/>
      <c r="EU19" s="750"/>
      <c r="EV19" s="750"/>
      <c r="EW19" s="750"/>
      <c r="EX19" s="750"/>
      <c r="EY19" s="750"/>
      <c r="EZ19" s="750"/>
      <c r="FA19" s="750"/>
      <c r="FB19" s="750"/>
      <c r="FC19" s="750"/>
      <c r="FD19" s="750"/>
      <c r="FE19" s="750"/>
      <c r="FF19" s="750"/>
      <c r="FG19" s="750"/>
      <c r="FH19" s="750"/>
      <c r="FI19" s="750"/>
      <c r="FJ19" s="750"/>
      <c r="FK19" s="750"/>
      <c r="FL19" s="750"/>
      <c r="FM19" s="750"/>
      <c r="FN19" s="750"/>
      <c r="FO19" s="750"/>
      <c r="FP19" s="750"/>
      <c r="FQ19" s="750"/>
      <c r="FR19" s="750"/>
      <c r="FS19" s="750"/>
      <c r="FT19" s="750"/>
      <c r="FU19" s="750"/>
      <c r="FV19" s="750"/>
      <c r="FW19" s="750"/>
      <c r="FX19" s="750"/>
      <c r="FY19" s="750"/>
      <c r="FZ19" s="750"/>
      <c r="GA19" s="750"/>
      <c r="GB19" s="750"/>
      <c r="GC19" s="750"/>
      <c r="GD19" s="750"/>
      <c r="GE19" s="750"/>
      <c r="GF19" s="750"/>
      <c r="GG19" s="750"/>
      <c r="GH19" s="750"/>
      <c r="GI19" s="750"/>
      <c r="GJ19" s="750"/>
      <c r="GK19" s="750"/>
      <c r="GL19" s="750"/>
      <c r="GM19" s="750"/>
      <c r="GN19" s="750"/>
      <c r="GO19" s="750"/>
      <c r="GP19" s="750"/>
      <c r="GQ19" s="750"/>
      <c r="GR19" s="750"/>
      <c r="GS19" s="750"/>
      <c r="GT19" s="750"/>
      <c r="GU19" s="750"/>
      <c r="GV19" s="750"/>
      <c r="GW19" s="750"/>
      <c r="GX19" s="750"/>
      <c r="GY19" s="750"/>
      <c r="GZ19" s="750"/>
      <c r="HA19" s="750"/>
      <c r="HB19" s="750"/>
      <c r="HC19" s="750"/>
      <c r="HD19" s="750"/>
      <c r="HE19" s="750"/>
      <c r="HF19" s="750"/>
      <c r="HG19" s="750"/>
      <c r="HH19" s="750"/>
      <c r="HI19" s="750"/>
      <c r="HJ19" s="750"/>
      <c r="HK19" s="750"/>
      <c r="HL19" s="750"/>
      <c r="HM19" s="750"/>
      <c r="HN19" s="750"/>
      <c r="HO19" s="750"/>
      <c r="HP19" s="750"/>
      <c r="HQ19" s="750"/>
      <c r="HR19" s="750"/>
      <c r="HS19" s="750"/>
      <c r="HT19" s="750"/>
      <c r="HU19" s="750"/>
      <c r="HV19" s="750"/>
      <c r="HW19" s="750"/>
      <c r="HX19" s="750"/>
      <c r="HY19" s="750"/>
      <c r="HZ19" s="750"/>
      <c r="IA19" s="750"/>
      <c r="IB19" s="750"/>
      <c r="IC19" s="750"/>
      <c r="ID19" s="750"/>
      <c r="IE19" s="750"/>
      <c r="IF19" s="750"/>
      <c r="IG19" s="750"/>
      <c r="IH19" s="750"/>
      <c r="II19" s="750"/>
      <c r="IJ19" s="750"/>
      <c r="IK19" s="750"/>
      <c r="IL19" s="750"/>
      <c r="IM19" s="750"/>
      <c r="IN19" s="750"/>
      <c r="IO19" s="750"/>
      <c r="IP19" s="750"/>
      <c r="IQ19" s="750"/>
      <c r="IR19" s="750"/>
      <c r="IS19" s="750"/>
      <c r="IT19" s="750"/>
      <c r="IU19" s="750"/>
      <c r="IV19" s="750"/>
      <c r="IW19" s="750"/>
      <c r="IX19" s="750"/>
    </row>
    <row r="20" spans="1:258" ht="71.25" customHeight="1">
      <c r="A20" s="798" t="s">
        <v>48</v>
      </c>
      <c r="B20" s="799" t="s">
        <v>1757</v>
      </c>
      <c r="C20" s="799" t="s">
        <v>1841</v>
      </c>
      <c r="D20" s="799" t="s">
        <v>1798</v>
      </c>
      <c r="E20" s="801"/>
      <c r="F20" s="494" t="s">
        <v>1758</v>
      </c>
      <c r="G20" s="323"/>
      <c r="H20" s="323"/>
      <c r="I20" s="802" t="s">
        <v>1759</v>
      </c>
      <c r="J20" s="323">
        <v>303808</v>
      </c>
      <c r="K20" s="323">
        <v>39100</v>
      </c>
      <c r="L20" s="323">
        <v>35190</v>
      </c>
      <c r="M20" s="323"/>
      <c r="N20" s="323">
        <v>264708</v>
      </c>
      <c r="O20" s="323">
        <v>264708</v>
      </c>
      <c r="P20" s="323"/>
      <c r="Q20" s="323">
        <v>294505</v>
      </c>
      <c r="R20" s="323">
        <v>30332</v>
      </c>
      <c r="S20" s="323">
        <v>26422</v>
      </c>
      <c r="T20" s="323"/>
      <c r="U20" s="323">
        <v>264173</v>
      </c>
      <c r="V20" s="323">
        <v>264173</v>
      </c>
      <c r="W20" s="323">
        <v>294505</v>
      </c>
      <c r="X20" s="323">
        <v>30332</v>
      </c>
      <c r="Y20" s="323">
        <v>26422</v>
      </c>
      <c r="Z20" s="323"/>
      <c r="AA20" s="323">
        <v>264173</v>
      </c>
      <c r="AB20" s="323">
        <v>264173</v>
      </c>
      <c r="AC20" s="323"/>
      <c r="AD20" s="323"/>
      <c r="AE20" s="323"/>
      <c r="AF20" s="323"/>
      <c r="AG20" s="323"/>
      <c r="AH20" s="323"/>
      <c r="AI20" s="323">
        <v>31179</v>
      </c>
      <c r="AJ20" s="323"/>
      <c r="AK20" s="323"/>
      <c r="AL20" s="323">
        <v>31179</v>
      </c>
      <c r="AM20" s="323">
        <v>31179</v>
      </c>
      <c r="AN20" s="323"/>
      <c r="AO20" s="494" t="s">
        <v>1756</v>
      </c>
      <c r="AP20" s="755"/>
      <c r="AQ20" s="755"/>
      <c r="AR20" s="755"/>
      <c r="AS20" s="755"/>
      <c r="AT20" s="755"/>
      <c r="AU20" s="755"/>
      <c r="AV20" s="755"/>
      <c r="AW20" s="755"/>
      <c r="AX20" s="755"/>
      <c r="AY20" s="755"/>
      <c r="AZ20" s="755"/>
      <c r="BA20" s="755"/>
      <c r="BB20" s="755"/>
      <c r="BC20" s="755"/>
      <c r="BD20" s="755"/>
      <c r="BE20" s="755"/>
      <c r="BF20" s="755"/>
      <c r="BG20" s="755"/>
      <c r="BH20" s="755"/>
      <c r="BI20" s="755"/>
      <c r="BJ20" s="755"/>
      <c r="BK20" s="755"/>
      <c r="BL20" s="755"/>
      <c r="BM20" s="755"/>
      <c r="BN20" s="755"/>
      <c r="BO20" s="755"/>
      <c r="BP20" s="755"/>
      <c r="BQ20" s="755"/>
      <c r="BR20" s="755"/>
      <c r="BS20" s="755"/>
      <c r="BT20" s="755"/>
      <c r="BU20" s="755"/>
      <c r="BV20" s="755"/>
      <c r="BW20" s="755"/>
      <c r="BX20" s="755"/>
      <c r="BY20" s="755"/>
      <c r="BZ20" s="755"/>
      <c r="CA20" s="755"/>
      <c r="CB20" s="755"/>
      <c r="CC20" s="755"/>
      <c r="CD20" s="755"/>
      <c r="CE20" s="755"/>
      <c r="CF20" s="755"/>
      <c r="CG20" s="755"/>
      <c r="CH20" s="755"/>
      <c r="CI20" s="755"/>
      <c r="CJ20" s="755"/>
      <c r="CK20" s="755"/>
      <c r="CL20" s="755"/>
      <c r="CM20" s="755"/>
      <c r="CN20" s="755"/>
      <c r="CO20" s="755"/>
      <c r="CP20" s="755"/>
      <c r="CQ20" s="755"/>
      <c r="CR20" s="755"/>
      <c r="CS20" s="755"/>
      <c r="CT20" s="755"/>
      <c r="CU20" s="755"/>
      <c r="CV20" s="755"/>
      <c r="CW20" s="755"/>
      <c r="CX20" s="755"/>
      <c r="CY20" s="755"/>
      <c r="CZ20" s="755"/>
      <c r="DA20" s="755"/>
      <c r="DB20" s="755"/>
      <c r="DC20" s="755"/>
      <c r="DD20" s="755"/>
      <c r="DE20" s="755"/>
      <c r="DF20" s="755"/>
      <c r="DG20" s="755"/>
      <c r="DH20" s="755"/>
      <c r="DI20" s="755"/>
      <c r="DJ20" s="755"/>
      <c r="DK20" s="755"/>
      <c r="DL20" s="755"/>
      <c r="DM20" s="755"/>
      <c r="DN20" s="755"/>
      <c r="DO20" s="755"/>
      <c r="DP20" s="755"/>
      <c r="DQ20" s="755"/>
      <c r="DR20" s="755"/>
      <c r="DS20" s="755"/>
      <c r="DT20" s="755"/>
      <c r="DU20" s="755"/>
      <c r="DV20" s="755"/>
      <c r="DW20" s="755"/>
      <c r="DX20" s="755"/>
      <c r="DY20" s="755"/>
      <c r="DZ20" s="755"/>
      <c r="EA20" s="755"/>
      <c r="EB20" s="755"/>
      <c r="EC20" s="755"/>
      <c r="ED20" s="755"/>
      <c r="EE20" s="755"/>
      <c r="EF20" s="755"/>
      <c r="EG20" s="755"/>
      <c r="EH20" s="755"/>
      <c r="EI20" s="755"/>
      <c r="EJ20" s="755"/>
      <c r="EK20" s="755"/>
      <c r="EL20" s="755"/>
      <c r="EM20" s="755"/>
      <c r="EN20" s="755"/>
      <c r="EO20" s="755"/>
      <c r="EP20" s="755"/>
      <c r="EQ20" s="755"/>
      <c r="ER20" s="755"/>
      <c r="ES20" s="755"/>
      <c r="ET20" s="755"/>
      <c r="EU20" s="755"/>
      <c r="EV20" s="755"/>
      <c r="EW20" s="755"/>
      <c r="EX20" s="755"/>
      <c r="EY20" s="755"/>
      <c r="EZ20" s="755"/>
      <c r="FA20" s="755"/>
      <c r="FB20" s="755"/>
      <c r="FC20" s="755"/>
      <c r="FD20" s="755"/>
      <c r="FE20" s="755"/>
      <c r="FF20" s="755"/>
      <c r="FG20" s="755"/>
      <c r="FH20" s="755"/>
      <c r="FI20" s="755"/>
      <c r="FJ20" s="755"/>
      <c r="FK20" s="755"/>
      <c r="FL20" s="755"/>
      <c r="FM20" s="755"/>
      <c r="FN20" s="755"/>
      <c r="FO20" s="755"/>
      <c r="FP20" s="755"/>
      <c r="FQ20" s="755"/>
      <c r="FR20" s="755"/>
      <c r="FS20" s="755"/>
      <c r="FT20" s="755"/>
      <c r="FU20" s="755"/>
      <c r="FV20" s="755"/>
      <c r="FW20" s="755"/>
      <c r="FX20" s="755"/>
      <c r="FY20" s="755"/>
      <c r="FZ20" s="755"/>
      <c r="GA20" s="755"/>
      <c r="GB20" s="755"/>
      <c r="GC20" s="755"/>
      <c r="GD20" s="755"/>
      <c r="GE20" s="755"/>
      <c r="GF20" s="755"/>
      <c r="GG20" s="755"/>
      <c r="GH20" s="755"/>
      <c r="GI20" s="755"/>
      <c r="GJ20" s="755"/>
      <c r="GK20" s="755"/>
      <c r="GL20" s="755"/>
      <c r="GM20" s="755"/>
      <c r="GN20" s="755"/>
      <c r="GO20" s="755"/>
      <c r="GP20" s="755"/>
      <c r="GQ20" s="755"/>
      <c r="GR20" s="755"/>
      <c r="GS20" s="755"/>
      <c r="GT20" s="755"/>
      <c r="GU20" s="755"/>
      <c r="GV20" s="755"/>
      <c r="GW20" s="755"/>
      <c r="GX20" s="755"/>
      <c r="GY20" s="755"/>
      <c r="GZ20" s="755"/>
      <c r="HA20" s="755"/>
      <c r="HB20" s="755"/>
      <c r="HC20" s="755"/>
      <c r="HD20" s="755"/>
      <c r="HE20" s="755"/>
      <c r="HF20" s="755"/>
      <c r="HG20" s="755"/>
      <c r="HH20" s="755"/>
      <c r="HI20" s="755"/>
      <c r="HJ20" s="755"/>
      <c r="HK20" s="755"/>
      <c r="HL20" s="755"/>
      <c r="HM20" s="755"/>
      <c r="HN20" s="755"/>
      <c r="HO20" s="755"/>
      <c r="HP20" s="755"/>
      <c r="HQ20" s="755"/>
      <c r="HR20" s="755"/>
      <c r="HS20" s="755"/>
      <c r="HT20" s="755"/>
      <c r="HU20" s="755"/>
      <c r="HV20" s="755"/>
      <c r="HW20" s="755"/>
      <c r="HX20" s="755"/>
      <c r="HY20" s="755"/>
      <c r="HZ20" s="755"/>
      <c r="IA20" s="755"/>
      <c r="IB20" s="755"/>
      <c r="IC20" s="755"/>
      <c r="ID20" s="755"/>
      <c r="IE20" s="755"/>
      <c r="IF20" s="755"/>
      <c r="IG20" s="755"/>
      <c r="IH20" s="755"/>
      <c r="II20" s="755"/>
      <c r="IJ20" s="755"/>
      <c r="IK20" s="755"/>
      <c r="IL20" s="755"/>
      <c r="IM20" s="755"/>
      <c r="IN20" s="755"/>
      <c r="IO20" s="755"/>
      <c r="IP20" s="755"/>
      <c r="IQ20" s="755"/>
      <c r="IR20" s="755"/>
      <c r="IS20" s="755"/>
      <c r="IT20" s="755"/>
      <c r="IU20" s="755"/>
      <c r="IV20" s="755"/>
      <c r="IW20" s="755"/>
      <c r="IX20" s="755"/>
    </row>
    <row r="21" spans="1:258" ht="47.25" customHeight="1">
      <c r="A21" s="767" t="s">
        <v>24</v>
      </c>
      <c r="B21" s="784" t="s">
        <v>456</v>
      </c>
      <c r="C21" s="784"/>
      <c r="D21" s="784"/>
      <c r="E21" s="784"/>
      <c r="F21" s="495"/>
      <c r="G21" s="318"/>
      <c r="H21" s="318"/>
      <c r="I21" s="748"/>
      <c r="J21" s="318">
        <v>959611</v>
      </c>
      <c r="K21" s="318">
        <v>148962</v>
      </c>
      <c r="L21" s="318">
        <v>117472</v>
      </c>
      <c r="M21" s="318"/>
      <c r="N21" s="318">
        <v>810649</v>
      </c>
      <c r="O21" s="318">
        <v>753075</v>
      </c>
      <c r="P21" s="318">
        <v>57574</v>
      </c>
      <c r="Q21" s="318">
        <v>582498</v>
      </c>
      <c r="R21" s="318">
        <v>76231</v>
      </c>
      <c r="S21" s="318">
        <v>39014</v>
      </c>
      <c r="T21" s="318">
        <v>0</v>
      </c>
      <c r="U21" s="318">
        <v>506267</v>
      </c>
      <c r="V21" s="318">
        <v>478741</v>
      </c>
      <c r="W21" s="318">
        <v>582498</v>
      </c>
      <c r="X21" s="318">
        <v>76231</v>
      </c>
      <c r="Y21" s="318">
        <v>39014</v>
      </c>
      <c r="Z21" s="318">
        <v>0</v>
      </c>
      <c r="AA21" s="318">
        <v>506267</v>
      </c>
      <c r="AB21" s="318">
        <v>478741</v>
      </c>
      <c r="AC21" s="318">
        <v>116821.3559</v>
      </c>
      <c r="AD21" s="318">
        <v>23273</v>
      </c>
      <c r="AE21" s="318">
        <v>23273</v>
      </c>
      <c r="AF21" s="318">
        <v>93548.355899999995</v>
      </c>
      <c r="AG21" s="318">
        <v>87428.37</v>
      </c>
      <c r="AH21" s="318">
        <v>6119.9859000000006</v>
      </c>
      <c r="AI21" s="318">
        <v>316876</v>
      </c>
      <c r="AJ21" s="318">
        <v>69759</v>
      </c>
      <c r="AK21" s="318">
        <v>69104</v>
      </c>
      <c r="AL21" s="318">
        <v>247117</v>
      </c>
      <c r="AM21" s="318">
        <v>229628</v>
      </c>
      <c r="AN21" s="318">
        <v>17489</v>
      </c>
      <c r="AO21" s="318"/>
      <c r="AP21" s="762"/>
      <c r="AQ21" s="762"/>
      <c r="AR21" s="762"/>
      <c r="AS21" s="762"/>
      <c r="AT21" s="762"/>
      <c r="AU21" s="762"/>
      <c r="AV21" s="762"/>
      <c r="AW21" s="762"/>
      <c r="AX21" s="762"/>
      <c r="AY21" s="762"/>
      <c r="AZ21" s="762"/>
      <c r="BA21" s="762"/>
      <c r="BB21" s="762"/>
      <c r="BC21" s="762"/>
      <c r="BD21" s="762"/>
      <c r="BE21" s="762"/>
      <c r="BF21" s="762"/>
      <c r="BG21" s="762"/>
      <c r="BH21" s="762"/>
      <c r="BI21" s="762"/>
      <c r="BJ21" s="762"/>
      <c r="BK21" s="762"/>
      <c r="BL21" s="762"/>
      <c r="BM21" s="762"/>
      <c r="BN21" s="762"/>
      <c r="BO21" s="762"/>
      <c r="BP21" s="762"/>
      <c r="BQ21" s="762"/>
      <c r="BR21" s="762"/>
      <c r="BS21" s="762"/>
      <c r="BT21" s="762"/>
      <c r="BU21" s="762"/>
      <c r="BV21" s="762"/>
      <c r="BW21" s="762"/>
      <c r="BX21" s="762"/>
      <c r="BY21" s="762"/>
      <c r="BZ21" s="762"/>
      <c r="CA21" s="762"/>
      <c r="CB21" s="762"/>
      <c r="CC21" s="762"/>
      <c r="CD21" s="762"/>
      <c r="CE21" s="762"/>
      <c r="CF21" s="762"/>
      <c r="CG21" s="762"/>
      <c r="CH21" s="762"/>
      <c r="CI21" s="762"/>
      <c r="CJ21" s="762"/>
      <c r="CK21" s="762"/>
      <c r="CL21" s="762"/>
      <c r="CM21" s="762"/>
      <c r="CN21" s="762"/>
      <c r="CO21" s="762"/>
      <c r="CP21" s="762"/>
      <c r="CQ21" s="762"/>
      <c r="CR21" s="762"/>
      <c r="CS21" s="762"/>
      <c r="CT21" s="762"/>
      <c r="CU21" s="762"/>
      <c r="CV21" s="762"/>
      <c r="CW21" s="762"/>
      <c r="CX21" s="762"/>
      <c r="CY21" s="762"/>
      <c r="CZ21" s="762"/>
      <c r="DA21" s="762"/>
      <c r="DB21" s="762"/>
      <c r="DC21" s="762"/>
      <c r="DD21" s="762"/>
      <c r="DE21" s="762"/>
      <c r="DF21" s="762"/>
      <c r="DG21" s="762"/>
      <c r="DH21" s="762"/>
      <c r="DI21" s="762"/>
      <c r="DJ21" s="762"/>
      <c r="DK21" s="762"/>
      <c r="DL21" s="762"/>
      <c r="DM21" s="762"/>
      <c r="DN21" s="762"/>
      <c r="DO21" s="762"/>
      <c r="DP21" s="762"/>
      <c r="DQ21" s="762"/>
      <c r="DR21" s="762"/>
      <c r="DS21" s="762"/>
      <c r="DT21" s="762"/>
      <c r="DU21" s="762"/>
      <c r="DV21" s="762"/>
      <c r="DW21" s="762"/>
      <c r="DX21" s="762"/>
      <c r="DY21" s="762"/>
      <c r="DZ21" s="762"/>
      <c r="EA21" s="762"/>
      <c r="EB21" s="762"/>
      <c r="EC21" s="762"/>
      <c r="ED21" s="762"/>
      <c r="EE21" s="762"/>
      <c r="EF21" s="762"/>
      <c r="EG21" s="762"/>
      <c r="EH21" s="762"/>
      <c r="EI21" s="762"/>
      <c r="EJ21" s="762"/>
      <c r="EK21" s="762"/>
      <c r="EL21" s="762"/>
      <c r="EM21" s="762"/>
      <c r="EN21" s="762"/>
      <c r="EO21" s="762"/>
      <c r="EP21" s="762"/>
      <c r="EQ21" s="762"/>
      <c r="ER21" s="762"/>
      <c r="ES21" s="762"/>
      <c r="ET21" s="762"/>
      <c r="EU21" s="762"/>
      <c r="EV21" s="762"/>
      <c r="EW21" s="762"/>
      <c r="EX21" s="762"/>
      <c r="EY21" s="762"/>
      <c r="EZ21" s="762"/>
      <c r="FA21" s="762"/>
      <c r="FB21" s="762"/>
      <c r="FC21" s="762"/>
      <c r="FD21" s="762"/>
      <c r="FE21" s="762"/>
      <c r="FF21" s="762"/>
      <c r="FG21" s="762"/>
      <c r="FH21" s="762"/>
      <c r="FI21" s="762"/>
      <c r="FJ21" s="762"/>
      <c r="FK21" s="762"/>
      <c r="FL21" s="762"/>
      <c r="FM21" s="762"/>
      <c r="FN21" s="762"/>
      <c r="FO21" s="762"/>
      <c r="FP21" s="762"/>
      <c r="FQ21" s="762"/>
      <c r="FR21" s="762"/>
      <c r="FS21" s="762"/>
      <c r="FT21" s="762"/>
      <c r="FU21" s="762"/>
      <c r="FV21" s="762"/>
      <c r="FW21" s="762"/>
      <c r="FX21" s="762"/>
      <c r="FY21" s="762"/>
      <c r="FZ21" s="762"/>
      <c r="GA21" s="762"/>
      <c r="GB21" s="762"/>
      <c r="GC21" s="762"/>
      <c r="GD21" s="762"/>
      <c r="GE21" s="762"/>
      <c r="GF21" s="762"/>
      <c r="GG21" s="762"/>
      <c r="GH21" s="762"/>
      <c r="GI21" s="762"/>
      <c r="GJ21" s="762"/>
      <c r="GK21" s="762"/>
      <c r="GL21" s="762"/>
      <c r="GM21" s="762"/>
      <c r="GN21" s="762"/>
      <c r="GO21" s="762"/>
      <c r="GP21" s="762"/>
      <c r="GQ21" s="762"/>
      <c r="GR21" s="762"/>
      <c r="GS21" s="762"/>
      <c r="GT21" s="762"/>
      <c r="GU21" s="762"/>
      <c r="GV21" s="762"/>
      <c r="GW21" s="762"/>
      <c r="GX21" s="762"/>
      <c r="GY21" s="762"/>
      <c r="GZ21" s="762"/>
      <c r="HA21" s="762"/>
      <c r="HB21" s="762"/>
      <c r="HC21" s="762"/>
      <c r="HD21" s="762"/>
      <c r="HE21" s="762"/>
      <c r="HF21" s="762"/>
      <c r="HG21" s="762"/>
      <c r="HH21" s="762"/>
      <c r="HI21" s="762"/>
      <c r="HJ21" s="762"/>
      <c r="HK21" s="762"/>
      <c r="HL21" s="762"/>
      <c r="HM21" s="762"/>
      <c r="HN21" s="762"/>
      <c r="HO21" s="762"/>
      <c r="HP21" s="762"/>
      <c r="HQ21" s="762"/>
      <c r="HR21" s="762"/>
      <c r="HS21" s="762"/>
      <c r="HT21" s="762"/>
      <c r="HU21" s="762"/>
      <c r="HV21" s="762"/>
      <c r="HW21" s="762"/>
      <c r="HX21" s="762"/>
      <c r="HY21" s="762"/>
      <c r="HZ21" s="762"/>
      <c r="IA21" s="762"/>
      <c r="IB21" s="762"/>
      <c r="IC21" s="762"/>
      <c r="ID21" s="762"/>
      <c r="IE21" s="762"/>
      <c r="IF21" s="762"/>
      <c r="IG21" s="762"/>
      <c r="IH21" s="762"/>
      <c r="II21" s="762"/>
      <c r="IJ21" s="762"/>
      <c r="IK21" s="762"/>
      <c r="IL21" s="762"/>
      <c r="IM21" s="762"/>
      <c r="IN21" s="762"/>
      <c r="IO21" s="762"/>
      <c r="IP21" s="762"/>
      <c r="IQ21" s="762"/>
      <c r="IR21" s="762"/>
      <c r="IS21" s="762"/>
      <c r="IT21" s="762"/>
      <c r="IU21" s="762"/>
      <c r="IV21" s="762"/>
      <c r="IW21" s="762"/>
      <c r="IX21" s="762"/>
    </row>
    <row r="22" spans="1:258" ht="45" customHeight="1">
      <c r="A22" s="756">
        <v>1</v>
      </c>
      <c r="B22" s="320" t="s">
        <v>597</v>
      </c>
      <c r="C22" s="320" t="s">
        <v>1562</v>
      </c>
      <c r="D22" s="320" t="s">
        <v>1798</v>
      </c>
      <c r="E22" s="743"/>
      <c r="F22" s="757" t="s">
        <v>932</v>
      </c>
      <c r="G22" s="757"/>
      <c r="H22" s="757"/>
      <c r="I22" s="321" t="s">
        <v>601</v>
      </c>
      <c r="J22" s="758">
        <v>732065</v>
      </c>
      <c r="K22" s="759">
        <v>130524</v>
      </c>
      <c r="L22" s="759">
        <v>117472</v>
      </c>
      <c r="M22" s="760" t="s">
        <v>933</v>
      </c>
      <c r="N22" s="759">
        <v>601541</v>
      </c>
      <c r="O22" s="759">
        <v>559433</v>
      </c>
      <c r="P22" s="759">
        <v>42108</v>
      </c>
      <c r="Q22" s="761">
        <v>454655</v>
      </c>
      <c r="R22" s="761">
        <v>61420</v>
      </c>
      <c r="S22" s="761">
        <v>39014</v>
      </c>
      <c r="T22" s="761"/>
      <c r="U22" s="761">
        <v>393235</v>
      </c>
      <c r="V22" s="761">
        <v>365709</v>
      </c>
      <c r="W22" s="761">
        <v>454655</v>
      </c>
      <c r="X22" s="761">
        <v>61420</v>
      </c>
      <c r="Y22" s="761">
        <v>39014</v>
      </c>
      <c r="Z22" s="761"/>
      <c r="AA22" s="761">
        <v>393235</v>
      </c>
      <c r="AB22" s="761">
        <v>365709</v>
      </c>
      <c r="AC22" s="761">
        <v>116821.3559</v>
      </c>
      <c r="AD22" s="759">
        <v>23273</v>
      </c>
      <c r="AE22" s="759">
        <v>23273</v>
      </c>
      <c r="AF22" s="761">
        <v>93548.355899999995</v>
      </c>
      <c r="AG22" s="759">
        <v>87428.37</v>
      </c>
      <c r="AH22" s="759">
        <v>6119.9859000000006</v>
      </c>
      <c r="AI22" s="761">
        <v>277410</v>
      </c>
      <c r="AJ22" s="759">
        <v>69104</v>
      </c>
      <c r="AK22" s="759">
        <v>69104</v>
      </c>
      <c r="AL22" s="761">
        <v>208306</v>
      </c>
      <c r="AM22" s="759">
        <v>193725</v>
      </c>
      <c r="AN22" s="759">
        <v>14581</v>
      </c>
      <c r="AO22" s="757"/>
      <c r="AP22" s="762"/>
      <c r="AQ22" s="762"/>
      <c r="AR22" s="762"/>
      <c r="AS22" s="762"/>
      <c r="AT22" s="762"/>
      <c r="AU22" s="762"/>
      <c r="AV22" s="762"/>
      <c r="AW22" s="762"/>
      <c r="AX22" s="762"/>
      <c r="AY22" s="762"/>
      <c r="AZ22" s="762"/>
      <c r="BA22" s="762"/>
      <c r="BB22" s="762"/>
      <c r="BC22" s="762"/>
      <c r="BD22" s="762"/>
      <c r="BE22" s="762"/>
      <c r="BF22" s="762"/>
      <c r="BG22" s="762"/>
      <c r="BH22" s="762"/>
      <c r="BI22" s="762"/>
      <c r="BJ22" s="762"/>
      <c r="BK22" s="762"/>
      <c r="BL22" s="762"/>
      <c r="BM22" s="762"/>
      <c r="BN22" s="762"/>
      <c r="BO22" s="762"/>
      <c r="BP22" s="762"/>
      <c r="BQ22" s="762"/>
      <c r="BR22" s="762"/>
      <c r="BS22" s="762"/>
      <c r="BT22" s="762"/>
      <c r="BU22" s="762"/>
      <c r="BV22" s="762"/>
      <c r="BW22" s="762"/>
      <c r="BX22" s="762"/>
      <c r="BY22" s="762"/>
      <c r="BZ22" s="762"/>
      <c r="CA22" s="762"/>
      <c r="CB22" s="762"/>
      <c r="CC22" s="762"/>
      <c r="CD22" s="762"/>
      <c r="CE22" s="762"/>
      <c r="CF22" s="762"/>
      <c r="CG22" s="762"/>
      <c r="CH22" s="762"/>
      <c r="CI22" s="762"/>
      <c r="CJ22" s="762"/>
      <c r="CK22" s="762"/>
      <c r="CL22" s="762"/>
      <c r="CM22" s="762"/>
      <c r="CN22" s="762"/>
      <c r="CO22" s="762"/>
      <c r="CP22" s="762"/>
      <c r="CQ22" s="762"/>
      <c r="CR22" s="762"/>
      <c r="CS22" s="762"/>
      <c r="CT22" s="762"/>
      <c r="CU22" s="762"/>
      <c r="CV22" s="762"/>
      <c r="CW22" s="762"/>
      <c r="CX22" s="762"/>
      <c r="CY22" s="762"/>
      <c r="CZ22" s="762"/>
      <c r="DA22" s="762"/>
      <c r="DB22" s="762"/>
      <c r="DC22" s="762"/>
      <c r="DD22" s="762"/>
      <c r="DE22" s="762"/>
      <c r="DF22" s="762"/>
      <c r="DG22" s="762"/>
      <c r="DH22" s="762"/>
      <c r="DI22" s="762"/>
      <c r="DJ22" s="762"/>
      <c r="DK22" s="762"/>
      <c r="DL22" s="762"/>
      <c r="DM22" s="762"/>
      <c r="DN22" s="762"/>
      <c r="DO22" s="762"/>
      <c r="DP22" s="762"/>
      <c r="DQ22" s="762"/>
      <c r="DR22" s="762"/>
      <c r="DS22" s="762"/>
      <c r="DT22" s="762"/>
      <c r="DU22" s="762"/>
      <c r="DV22" s="762"/>
      <c r="DW22" s="762"/>
      <c r="DX22" s="762"/>
      <c r="DY22" s="762"/>
      <c r="DZ22" s="762"/>
      <c r="EA22" s="762"/>
      <c r="EB22" s="762"/>
      <c r="EC22" s="762"/>
      <c r="ED22" s="762"/>
      <c r="EE22" s="762"/>
      <c r="EF22" s="762"/>
      <c r="EG22" s="762"/>
      <c r="EH22" s="762"/>
      <c r="EI22" s="762"/>
      <c r="EJ22" s="762"/>
      <c r="EK22" s="762"/>
      <c r="EL22" s="762"/>
      <c r="EM22" s="762"/>
      <c r="EN22" s="762"/>
      <c r="EO22" s="762"/>
      <c r="EP22" s="762"/>
      <c r="EQ22" s="762"/>
      <c r="ER22" s="762"/>
      <c r="ES22" s="762"/>
      <c r="ET22" s="762"/>
      <c r="EU22" s="762"/>
      <c r="EV22" s="762"/>
      <c r="EW22" s="762"/>
      <c r="EX22" s="762"/>
      <c r="EY22" s="762"/>
      <c r="EZ22" s="762"/>
      <c r="FA22" s="762"/>
      <c r="FB22" s="762"/>
      <c r="FC22" s="762"/>
      <c r="FD22" s="762"/>
      <c r="FE22" s="762"/>
      <c r="FF22" s="762"/>
      <c r="FG22" s="762"/>
      <c r="FH22" s="762"/>
      <c r="FI22" s="762"/>
      <c r="FJ22" s="762"/>
      <c r="FK22" s="762"/>
      <c r="FL22" s="762"/>
      <c r="FM22" s="762"/>
      <c r="FN22" s="762"/>
      <c r="FO22" s="762"/>
      <c r="FP22" s="762"/>
      <c r="FQ22" s="762"/>
      <c r="FR22" s="762"/>
      <c r="FS22" s="762"/>
      <c r="FT22" s="762"/>
      <c r="FU22" s="762"/>
      <c r="FV22" s="762"/>
      <c r="FW22" s="762"/>
      <c r="FX22" s="762"/>
      <c r="FY22" s="762"/>
      <c r="FZ22" s="762"/>
      <c r="GA22" s="762"/>
      <c r="GB22" s="762"/>
      <c r="GC22" s="762"/>
      <c r="GD22" s="762"/>
      <c r="GE22" s="762"/>
      <c r="GF22" s="762"/>
      <c r="GG22" s="762"/>
      <c r="GH22" s="762"/>
      <c r="GI22" s="762"/>
      <c r="GJ22" s="762"/>
      <c r="GK22" s="762"/>
      <c r="GL22" s="762"/>
      <c r="GM22" s="762"/>
      <c r="GN22" s="762"/>
      <c r="GO22" s="762"/>
      <c r="GP22" s="762"/>
      <c r="GQ22" s="762"/>
      <c r="GR22" s="762"/>
      <c r="GS22" s="762"/>
      <c r="GT22" s="762"/>
      <c r="GU22" s="762"/>
      <c r="GV22" s="762"/>
      <c r="GW22" s="762"/>
      <c r="GX22" s="762"/>
      <c r="GY22" s="762"/>
      <c r="GZ22" s="762"/>
      <c r="HA22" s="762"/>
      <c r="HB22" s="762"/>
      <c r="HC22" s="762"/>
      <c r="HD22" s="762"/>
      <c r="HE22" s="762"/>
      <c r="HF22" s="762"/>
      <c r="HG22" s="762"/>
      <c r="HH22" s="762"/>
      <c r="HI22" s="762"/>
      <c r="HJ22" s="762"/>
      <c r="HK22" s="762"/>
      <c r="HL22" s="762"/>
      <c r="HM22" s="762"/>
      <c r="HN22" s="762"/>
      <c r="HO22" s="762"/>
      <c r="HP22" s="762"/>
      <c r="HQ22" s="762"/>
      <c r="HR22" s="762"/>
      <c r="HS22" s="762"/>
      <c r="HT22" s="762"/>
      <c r="HU22" s="762"/>
      <c r="HV22" s="762"/>
      <c r="HW22" s="762"/>
      <c r="HX22" s="762"/>
      <c r="HY22" s="762"/>
      <c r="HZ22" s="762"/>
      <c r="IA22" s="762"/>
      <c r="IB22" s="762"/>
      <c r="IC22" s="762"/>
      <c r="ID22" s="762"/>
      <c r="IE22" s="762"/>
      <c r="IF22" s="762"/>
      <c r="IG22" s="762"/>
      <c r="IH22" s="762"/>
      <c r="II22" s="762"/>
      <c r="IJ22" s="762"/>
      <c r="IK22" s="762"/>
      <c r="IL22" s="762"/>
      <c r="IM22" s="762"/>
      <c r="IN22" s="762"/>
      <c r="IO22" s="762"/>
      <c r="IP22" s="762"/>
      <c r="IQ22" s="762"/>
      <c r="IR22" s="762"/>
      <c r="IS22" s="762"/>
      <c r="IT22" s="762"/>
      <c r="IU22" s="762"/>
      <c r="IV22" s="762"/>
      <c r="IW22" s="762"/>
      <c r="IX22" s="762"/>
    </row>
    <row r="23" spans="1:258" ht="41.25" customHeight="1">
      <c r="A23" s="756">
        <v>2</v>
      </c>
      <c r="B23" s="489" t="s">
        <v>1480</v>
      </c>
      <c r="C23" s="489" t="s">
        <v>1801</v>
      </c>
      <c r="D23" s="489" t="s">
        <v>1792</v>
      </c>
      <c r="E23" s="743"/>
      <c r="F23" s="757" t="s">
        <v>932</v>
      </c>
      <c r="G23" s="757"/>
      <c r="H23" s="757"/>
      <c r="I23" s="763" t="s">
        <v>1481</v>
      </c>
      <c r="J23" s="758">
        <v>227546</v>
      </c>
      <c r="K23" s="759">
        <v>18438</v>
      </c>
      <c r="L23" s="759"/>
      <c r="M23" s="760"/>
      <c r="N23" s="759">
        <v>209108</v>
      </c>
      <c r="O23" s="759">
        <v>193642</v>
      </c>
      <c r="P23" s="759">
        <v>15466</v>
      </c>
      <c r="Q23" s="761">
        <v>127843</v>
      </c>
      <c r="R23" s="761">
        <v>14811</v>
      </c>
      <c r="S23" s="761"/>
      <c r="T23" s="761"/>
      <c r="U23" s="761">
        <v>113032</v>
      </c>
      <c r="V23" s="761">
        <v>113032</v>
      </c>
      <c r="W23" s="761">
        <v>127843</v>
      </c>
      <c r="X23" s="761">
        <v>14811</v>
      </c>
      <c r="Y23" s="761"/>
      <c r="Z23" s="761"/>
      <c r="AA23" s="761">
        <v>113032</v>
      </c>
      <c r="AB23" s="761">
        <v>113032</v>
      </c>
      <c r="AC23" s="761"/>
      <c r="AD23" s="759"/>
      <c r="AE23" s="759"/>
      <c r="AF23" s="761"/>
      <c r="AG23" s="759"/>
      <c r="AH23" s="759"/>
      <c r="AI23" s="761">
        <v>39466</v>
      </c>
      <c r="AJ23" s="759">
        <v>655</v>
      </c>
      <c r="AK23" s="759"/>
      <c r="AL23" s="761">
        <v>38811</v>
      </c>
      <c r="AM23" s="759">
        <v>35903</v>
      </c>
      <c r="AN23" s="759">
        <v>2908</v>
      </c>
      <c r="AO23" s="757"/>
      <c r="AP23" s="762"/>
      <c r="AQ23" s="762"/>
      <c r="AR23" s="762"/>
      <c r="AS23" s="762"/>
      <c r="AT23" s="762"/>
      <c r="AU23" s="762"/>
      <c r="AV23" s="762"/>
      <c r="AW23" s="762"/>
      <c r="AX23" s="762"/>
      <c r="AY23" s="762"/>
      <c r="AZ23" s="762"/>
      <c r="BA23" s="762"/>
      <c r="BB23" s="762"/>
      <c r="BC23" s="762"/>
      <c r="BD23" s="762"/>
      <c r="BE23" s="762"/>
      <c r="BF23" s="762"/>
      <c r="BG23" s="762"/>
      <c r="BH23" s="762"/>
      <c r="BI23" s="762"/>
      <c r="BJ23" s="762"/>
      <c r="BK23" s="762"/>
      <c r="BL23" s="762"/>
      <c r="BM23" s="762"/>
      <c r="BN23" s="762"/>
      <c r="BO23" s="762"/>
      <c r="BP23" s="762"/>
      <c r="BQ23" s="762"/>
      <c r="BR23" s="762"/>
      <c r="BS23" s="762"/>
      <c r="BT23" s="762"/>
      <c r="BU23" s="762"/>
      <c r="BV23" s="762"/>
      <c r="BW23" s="762"/>
      <c r="BX23" s="762"/>
      <c r="BY23" s="762"/>
      <c r="BZ23" s="762"/>
      <c r="CA23" s="762"/>
      <c r="CB23" s="762"/>
      <c r="CC23" s="762"/>
      <c r="CD23" s="762"/>
      <c r="CE23" s="762"/>
      <c r="CF23" s="762"/>
      <c r="CG23" s="762"/>
      <c r="CH23" s="762"/>
      <c r="CI23" s="762"/>
      <c r="CJ23" s="762"/>
      <c r="CK23" s="762"/>
      <c r="CL23" s="762"/>
      <c r="CM23" s="762"/>
      <c r="CN23" s="762"/>
      <c r="CO23" s="762"/>
      <c r="CP23" s="762"/>
      <c r="CQ23" s="762"/>
      <c r="CR23" s="762"/>
      <c r="CS23" s="762"/>
      <c r="CT23" s="762"/>
      <c r="CU23" s="762"/>
      <c r="CV23" s="762"/>
      <c r="CW23" s="762"/>
      <c r="CX23" s="762"/>
      <c r="CY23" s="762"/>
      <c r="CZ23" s="762"/>
      <c r="DA23" s="762"/>
      <c r="DB23" s="762"/>
      <c r="DC23" s="762"/>
      <c r="DD23" s="762"/>
      <c r="DE23" s="762"/>
      <c r="DF23" s="762"/>
      <c r="DG23" s="762"/>
      <c r="DH23" s="762"/>
      <c r="DI23" s="762"/>
      <c r="DJ23" s="762"/>
      <c r="DK23" s="762"/>
      <c r="DL23" s="762"/>
      <c r="DM23" s="762"/>
      <c r="DN23" s="762"/>
      <c r="DO23" s="762"/>
      <c r="DP23" s="762"/>
      <c r="DQ23" s="762"/>
      <c r="DR23" s="762"/>
      <c r="DS23" s="762"/>
      <c r="DT23" s="762"/>
      <c r="DU23" s="762"/>
      <c r="DV23" s="762"/>
      <c r="DW23" s="762"/>
      <c r="DX23" s="762"/>
      <c r="DY23" s="762"/>
      <c r="DZ23" s="762"/>
      <c r="EA23" s="762"/>
      <c r="EB23" s="762"/>
      <c r="EC23" s="762"/>
      <c r="ED23" s="762"/>
      <c r="EE23" s="762"/>
      <c r="EF23" s="762"/>
      <c r="EG23" s="762"/>
      <c r="EH23" s="762"/>
      <c r="EI23" s="762"/>
      <c r="EJ23" s="762"/>
      <c r="EK23" s="762"/>
      <c r="EL23" s="762"/>
      <c r="EM23" s="762"/>
      <c r="EN23" s="762"/>
      <c r="EO23" s="762"/>
      <c r="EP23" s="762"/>
      <c r="EQ23" s="762"/>
      <c r="ER23" s="762"/>
      <c r="ES23" s="762"/>
      <c r="ET23" s="762"/>
      <c r="EU23" s="762"/>
      <c r="EV23" s="762"/>
      <c r="EW23" s="762"/>
      <c r="EX23" s="762"/>
      <c r="EY23" s="762"/>
      <c r="EZ23" s="762"/>
      <c r="FA23" s="762"/>
      <c r="FB23" s="762"/>
      <c r="FC23" s="762"/>
      <c r="FD23" s="762"/>
      <c r="FE23" s="762"/>
      <c r="FF23" s="762"/>
      <c r="FG23" s="762"/>
      <c r="FH23" s="762"/>
      <c r="FI23" s="762"/>
      <c r="FJ23" s="762"/>
      <c r="FK23" s="762"/>
      <c r="FL23" s="762"/>
      <c r="FM23" s="762"/>
      <c r="FN23" s="762"/>
      <c r="FO23" s="762"/>
      <c r="FP23" s="762"/>
      <c r="FQ23" s="762"/>
      <c r="FR23" s="762"/>
      <c r="FS23" s="762"/>
      <c r="FT23" s="762"/>
      <c r="FU23" s="762"/>
      <c r="FV23" s="762"/>
      <c r="FW23" s="762"/>
      <c r="FX23" s="762"/>
      <c r="FY23" s="762"/>
      <c r="FZ23" s="762"/>
      <c r="GA23" s="762"/>
      <c r="GB23" s="762"/>
      <c r="GC23" s="762"/>
      <c r="GD23" s="762"/>
      <c r="GE23" s="762"/>
      <c r="GF23" s="762"/>
      <c r="GG23" s="762"/>
      <c r="GH23" s="762"/>
      <c r="GI23" s="762"/>
      <c r="GJ23" s="762"/>
      <c r="GK23" s="762"/>
      <c r="GL23" s="762"/>
      <c r="GM23" s="762"/>
      <c r="GN23" s="762"/>
      <c r="GO23" s="762"/>
      <c r="GP23" s="762"/>
      <c r="GQ23" s="762"/>
      <c r="GR23" s="762"/>
      <c r="GS23" s="762"/>
      <c r="GT23" s="762"/>
      <c r="GU23" s="762"/>
      <c r="GV23" s="762"/>
      <c r="GW23" s="762"/>
      <c r="GX23" s="762"/>
      <c r="GY23" s="762"/>
      <c r="GZ23" s="762"/>
      <c r="HA23" s="762"/>
      <c r="HB23" s="762"/>
      <c r="HC23" s="762"/>
      <c r="HD23" s="762"/>
      <c r="HE23" s="762"/>
      <c r="HF23" s="762"/>
      <c r="HG23" s="762"/>
      <c r="HH23" s="762"/>
      <c r="HI23" s="762"/>
      <c r="HJ23" s="762"/>
      <c r="HK23" s="762"/>
      <c r="HL23" s="762"/>
      <c r="HM23" s="762"/>
      <c r="HN23" s="762"/>
      <c r="HO23" s="762"/>
      <c r="HP23" s="762"/>
      <c r="HQ23" s="762"/>
      <c r="HR23" s="762"/>
      <c r="HS23" s="762"/>
      <c r="HT23" s="762"/>
      <c r="HU23" s="762"/>
      <c r="HV23" s="762"/>
      <c r="HW23" s="762"/>
      <c r="HX23" s="762"/>
      <c r="HY23" s="762"/>
      <c r="HZ23" s="762"/>
      <c r="IA23" s="762"/>
      <c r="IB23" s="762"/>
      <c r="IC23" s="762"/>
      <c r="ID23" s="762"/>
      <c r="IE23" s="762"/>
      <c r="IF23" s="762"/>
      <c r="IG23" s="762"/>
      <c r="IH23" s="762"/>
      <c r="II23" s="762"/>
      <c r="IJ23" s="762"/>
      <c r="IK23" s="762"/>
      <c r="IL23" s="762"/>
      <c r="IM23" s="762"/>
      <c r="IN23" s="762"/>
      <c r="IO23" s="762"/>
      <c r="IP23" s="762"/>
      <c r="IQ23" s="762"/>
      <c r="IR23" s="762"/>
      <c r="IS23" s="762"/>
      <c r="IT23" s="762"/>
      <c r="IU23" s="762"/>
      <c r="IV23" s="762"/>
      <c r="IW23" s="762"/>
      <c r="IX23" s="762"/>
    </row>
    <row r="24" spans="1:258" ht="33" customHeight="1">
      <c r="A24" s="767" t="s">
        <v>430</v>
      </c>
      <c r="B24" s="784" t="s">
        <v>461</v>
      </c>
      <c r="C24" s="784"/>
      <c r="D24" s="784"/>
      <c r="E24" s="784"/>
      <c r="F24" s="495"/>
      <c r="G24" s="318"/>
      <c r="H24" s="318"/>
      <c r="I24" s="318"/>
      <c r="J24" s="318">
        <v>1967261</v>
      </c>
      <c r="K24" s="318">
        <v>480159</v>
      </c>
      <c r="L24" s="318">
        <v>454659</v>
      </c>
      <c r="M24" s="318">
        <v>0</v>
      </c>
      <c r="N24" s="318">
        <v>1487102</v>
      </c>
      <c r="O24" s="318">
        <v>1138436.6000000001</v>
      </c>
      <c r="P24" s="318">
        <v>348665.39999999997</v>
      </c>
      <c r="Q24" s="318">
        <v>0</v>
      </c>
      <c r="R24" s="318">
        <v>0</v>
      </c>
      <c r="S24" s="318">
        <v>0</v>
      </c>
      <c r="T24" s="318">
        <v>0</v>
      </c>
      <c r="U24" s="318">
        <v>0</v>
      </c>
      <c r="V24" s="318">
        <v>0</v>
      </c>
      <c r="W24" s="318">
        <v>0</v>
      </c>
      <c r="X24" s="318">
        <v>0</v>
      </c>
      <c r="Y24" s="318">
        <v>0</v>
      </c>
      <c r="Z24" s="318">
        <v>0</v>
      </c>
      <c r="AA24" s="318">
        <v>0</v>
      </c>
      <c r="AB24" s="318">
        <v>0</v>
      </c>
      <c r="AC24" s="318">
        <v>2189211</v>
      </c>
      <c r="AD24" s="318">
        <v>460814</v>
      </c>
      <c r="AE24" s="318">
        <v>484659</v>
      </c>
      <c r="AF24" s="318">
        <v>1538505</v>
      </c>
      <c r="AG24" s="318">
        <v>1189842</v>
      </c>
      <c r="AH24" s="318">
        <v>348663</v>
      </c>
      <c r="AI24" s="318">
        <v>0</v>
      </c>
      <c r="AJ24" s="318">
        <v>0</v>
      </c>
      <c r="AK24" s="318">
        <v>0</v>
      </c>
      <c r="AL24" s="318">
        <v>0</v>
      </c>
      <c r="AM24" s="318">
        <v>0</v>
      </c>
      <c r="AN24" s="318">
        <v>0</v>
      </c>
      <c r="AO24" s="318"/>
      <c r="AP24" s="762"/>
      <c r="AQ24" s="762"/>
      <c r="AR24" s="762"/>
      <c r="AS24" s="762"/>
      <c r="AT24" s="762"/>
      <c r="AU24" s="762"/>
      <c r="AV24" s="762"/>
      <c r="AW24" s="762"/>
      <c r="AX24" s="762"/>
      <c r="AY24" s="762"/>
      <c r="AZ24" s="762"/>
      <c r="BA24" s="762"/>
      <c r="BB24" s="762"/>
      <c r="BC24" s="762"/>
      <c r="BD24" s="762"/>
      <c r="BE24" s="762"/>
      <c r="BF24" s="762"/>
      <c r="BG24" s="762"/>
      <c r="BH24" s="762"/>
      <c r="BI24" s="762"/>
      <c r="BJ24" s="762"/>
      <c r="BK24" s="762"/>
      <c r="BL24" s="762"/>
      <c r="BM24" s="762"/>
      <c r="BN24" s="762"/>
      <c r="BO24" s="762"/>
      <c r="BP24" s="762"/>
      <c r="BQ24" s="762"/>
      <c r="BR24" s="762"/>
      <c r="BS24" s="762"/>
      <c r="BT24" s="762"/>
      <c r="BU24" s="762"/>
      <c r="BV24" s="762"/>
      <c r="BW24" s="762"/>
      <c r="BX24" s="762"/>
      <c r="BY24" s="762"/>
      <c r="BZ24" s="762"/>
      <c r="CA24" s="762"/>
      <c r="CB24" s="762"/>
      <c r="CC24" s="762"/>
      <c r="CD24" s="762"/>
      <c r="CE24" s="762"/>
      <c r="CF24" s="762"/>
      <c r="CG24" s="762"/>
      <c r="CH24" s="762"/>
      <c r="CI24" s="762"/>
      <c r="CJ24" s="762"/>
      <c r="CK24" s="762"/>
      <c r="CL24" s="762"/>
      <c r="CM24" s="762"/>
      <c r="CN24" s="762"/>
      <c r="CO24" s="762"/>
      <c r="CP24" s="762"/>
      <c r="CQ24" s="762"/>
      <c r="CR24" s="762"/>
      <c r="CS24" s="762"/>
      <c r="CT24" s="762"/>
      <c r="CU24" s="762"/>
      <c r="CV24" s="762"/>
      <c r="CW24" s="762"/>
      <c r="CX24" s="762"/>
      <c r="CY24" s="762"/>
      <c r="CZ24" s="762"/>
      <c r="DA24" s="762"/>
      <c r="DB24" s="762"/>
      <c r="DC24" s="762"/>
      <c r="DD24" s="762"/>
      <c r="DE24" s="762"/>
      <c r="DF24" s="762"/>
      <c r="DG24" s="762"/>
      <c r="DH24" s="762"/>
      <c r="DI24" s="762"/>
      <c r="DJ24" s="762"/>
      <c r="DK24" s="762"/>
      <c r="DL24" s="762"/>
      <c r="DM24" s="762"/>
      <c r="DN24" s="762"/>
      <c r="DO24" s="762"/>
      <c r="DP24" s="762"/>
      <c r="DQ24" s="762"/>
      <c r="DR24" s="762"/>
      <c r="DS24" s="762"/>
      <c r="DT24" s="762"/>
      <c r="DU24" s="762"/>
      <c r="DV24" s="762"/>
      <c r="DW24" s="762"/>
      <c r="DX24" s="762"/>
      <c r="DY24" s="762"/>
      <c r="DZ24" s="762"/>
      <c r="EA24" s="762"/>
      <c r="EB24" s="762"/>
      <c r="EC24" s="762"/>
      <c r="ED24" s="762"/>
      <c r="EE24" s="762"/>
      <c r="EF24" s="762"/>
      <c r="EG24" s="762"/>
      <c r="EH24" s="762"/>
      <c r="EI24" s="762"/>
      <c r="EJ24" s="762"/>
      <c r="EK24" s="762"/>
      <c r="EL24" s="762"/>
      <c r="EM24" s="762"/>
      <c r="EN24" s="762"/>
      <c r="EO24" s="762"/>
      <c r="EP24" s="762"/>
      <c r="EQ24" s="762"/>
      <c r="ER24" s="762"/>
      <c r="ES24" s="762"/>
      <c r="ET24" s="762"/>
      <c r="EU24" s="762"/>
      <c r="EV24" s="762"/>
      <c r="EW24" s="762"/>
      <c r="EX24" s="762"/>
      <c r="EY24" s="762"/>
      <c r="EZ24" s="762"/>
      <c r="FA24" s="762"/>
      <c r="FB24" s="762"/>
      <c r="FC24" s="762"/>
      <c r="FD24" s="762"/>
      <c r="FE24" s="762"/>
      <c r="FF24" s="762"/>
      <c r="FG24" s="762"/>
      <c r="FH24" s="762"/>
      <c r="FI24" s="762"/>
      <c r="FJ24" s="762"/>
      <c r="FK24" s="762"/>
      <c r="FL24" s="762"/>
      <c r="FM24" s="762"/>
      <c r="FN24" s="762"/>
      <c r="FO24" s="762"/>
      <c r="FP24" s="762"/>
      <c r="FQ24" s="762"/>
      <c r="FR24" s="762"/>
      <c r="FS24" s="762"/>
      <c r="FT24" s="762"/>
      <c r="FU24" s="762"/>
      <c r="FV24" s="762"/>
      <c r="FW24" s="762"/>
      <c r="FX24" s="762"/>
      <c r="FY24" s="762"/>
      <c r="FZ24" s="762"/>
      <c r="GA24" s="762"/>
      <c r="GB24" s="762"/>
      <c r="GC24" s="762"/>
      <c r="GD24" s="762"/>
      <c r="GE24" s="762"/>
      <c r="GF24" s="762"/>
      <c r="GG24" s="762"/>
      <c r="GH24" s="762"/>
      <c r="GI24" s="762"/>
      <c r="GJ24" s="762"/>
      <c r="GK24" s="762"/>
      <c r="GL24" s="762"/>
      <c r="GM24" s="762"/>
      <c r="GN24" s="762"/>
      <c r="GO24" s="762"/>
      <c r="GP24" s="762"/>
      <c r="GQ24" s="762"/>
      <c r="GR24" s="762"/>
      <c r="GS24" s="762"/>
      <c r="GT24" s="762"/>
      <c r="GU24" s="762"/>
      <c r="GV24" s="762"/>
      <c r="GW24" s="762"/>
      <c r="GX24" s="762"/>
      <c r="GY24" s="762"/>
      <c r="GZ24" s="762"/>
      <c r="HA24" s="762"/>
      <c r="HB24" s="762"/>
      <c r="HC24" s="762"/>
      <c r="HD24" s="762"/>
      <c r="HE24" s="762"/>
      <c r="HF24" s="762"/>
      <c r="HG24" s="762"/>
      <c r="HH24" s="762"/>
      <c r="HI24" s="762"/>
      <c r="HJ24" s="762"/>
      <c r="HK24" s="762"/>
      <c r="HL24" s="762"/>
      <c r="HM24" s="762"/>
      <c r="HN24" s="762"/>
      <c r="HO24" s="762"/>
      <c r="HP24" s="762"/>
      <c r="HQ24" s="762"/>
      <c r="HR24" s="762"/>
      <c r="HS24" s="762"/>
      <c r="HT24" s="762"/>
      <c r="HU24" s="762"/>
      <c r="HV24" s="762"/>
      <c r="HW24" s="762"/>
      <c r="HX24" s="762"/>
      <c r="HY24" s="762"/>
      <c r="HZ24" s="762"/>
      <c r="IA24" s="762"/>
      <c r="IB24" s="762"/>
      <c r="IC24" s="762"/>
      <c r="ID24" s="762"/>
      <c r="IE24" s="762"/>
      <c r="IF24" s="762"/>
      <c r="IG24" s="762"/>
      <c r="IH24" s="762"/>
      <c r="II24" s="762"/>
      <c r="IJ24" s="762"/>
      <c r="IK24" s="762"/>
      <c r="IL24" s="762"/>
      <c r="IM24" s="762"/>
      <c r="IN24" s="762"/>
      <c r="IO24" s="762"/>
      <c r="IP24" s="762"/>
      <c r="IQ24" s="762"/>
      <c r="IR24" s="762"/>
      <c r="IS24" s="762"/>
      <c r="IT24" s="762"/>
      <c r="IU24" s="762"/>
      <c r="IV24" s="762"/>
      <c r="IW24" s="762"/>
      <c r="IX24" s="762"/>
    </row>
    <row r="25" spans="1:258" ht="30">
      <c r="A25" s="752"/>
      <c r="B25" s="766" t="s">
        <v>462</v>
      </c>
      <c r="C25" s="766"/>
      <c r="D25" s="766"/>
      <c r="E25" s="766"/>
      <c r="F25" s="496"/>
      <c r="G25" s="319"/>
      <c r="H25" s="319"/>
      <c r="I25" s="319"/>
      <c r="J25" s="319">
        <v>1967261</v>
      </c>
      <c r="K25" s="319">
        <v>480159</v>
      </c>
      <c r="L25" s="319">
        <v>454659</v>
      </c>
      <c r="M25" s="319">
        <v>0</v>
      </c>
      <c r="N25" s="319">
        <v>1487102</v>
      </c>
      <c r="O25" s="319">
        <v>1138436.6000000001</v>
      </c>
      <c r="P25" s="319">
        <v>348665.39999999997</v>
      </c>
      <c r="Q25" s="319">
        <v>0</v>
      </c>
      <c r="R25" s="319">
        <v>0</v>
      </c>
      <c r="S25" s="319">
        <v>0</v>
      </c>
      <c r="T25" s="319">
        <v>0</v>
      </c>
      <c r="U25" s="319">
        <v>0</v>
      </c>
      <c r="V25" s="319">
        <v>0</v>
      </c>
      <c r="W25" s="319">
        <v>0</v>
      </c>
      <c r="X25" s="319">
        <v>0</v>
      </c>
      <c r="Y25" s="319">
        <v>0</v>
      </c>
      <c r="Z25" s="319">
        <v>0</v>
      </c>
      <c r="AA25" s="319">
        <v>0</v>
      </c>
      <c r="AB25" s="319">
        <v>0</v>
      </c>
      <c r="AC25" s="319">
        <v>2189211</v>
      </c>
      <c r="AD25" s="319">
        <v>460814</v>
      </c>
      <c r="AE25" s="319">
        <v>484659</v>
      </c>
      <c r="AF25" s="319">
        <v>1538505</v>
      </c>
      <c r="AG25" s="319">
        <v>1189842</v>
      </c>
      <c r="AH25" s="319">
        <v>348663</v>
      </c>
      <c r="AI25" s="319">
        <v>0</v>
      </c>
      <c r="AJ25" s="319">
        <v>0</v>
      </c>
      <c r="AK25" s="319">
        <v>0</v>
      </c>
      <c r="AL25" s="319">
        <v>0</v>
      </c>
      <c r="AM25" s="319">
        <v>0</v>
      </c>
      <c r="AN25" s="319">
        <v>0</v>
      </c>
      <c r="AO25" s="319">
        <v>0</v>
      </c>
      <c r="AP25" s="755"/>
      <c r="AQ25" s="755"/>
      <c r="AR25" s="755"/>
      <c r="AS25" s="755"/>
      <c r="AT25" s="755"/>
      <c r="AU25" s="755"/>
      <c r="AV25" s="755"/>
      <c r="AW25" s="755"/>
      <c r="AX25" s="755"/>
      <c r="AY25" s="755"/>
      <c r="AZ25" s="755"/>
      <c r="BA25" s="755"/>
      <c r="BB25" s="755"/>
      <c r="BC25" s="755"/>
      <c r="BD25" s="755"/>
      <c r="BE25" s="755"/>
      <c r="BF25" s="755"/>
      <c r="BG25" s="755"/>
      <c r="BH25" s="755"/>
      <c r="BI25" s="755"/>
      <c r="BJ25" s="755"/>
      <c r="BK25" s="755"/>
      <c r="BL25" s="755"/>
      <c r="BM25" s="755"/>
      <c r="BN25" s="755"/>
      <c r="BO25" s="755"/>
      <c r="BP25" s="755"/>
      <c r="BQ25" s="755"/>
      <c r="BR25" s="755"/>
      <c r="BS25" s="755"/>
      <c r="BT25" s="755"/>
      <c r="BU25" s="755"/>
      <c r="BV25" s="755"/>
      <c r="BW25" s="755"/>
      <c r="BX25" s="755"/>
      <c r="BY25" s="755"/>
      <c r="BZ25" s="755"/>
      <c r="CA25" s="755"/>
      <c r="CB25" s="755"/>
      <c r="CC25" s="755"/>
      <c r="CD25" s="755"/>
      <c r="CE25" s="755"/>
      <c r="CF25" s="755"/>
      <c r="CG25" s="755"/>
      <c r="CH25" s="755"/>
      <c r="CI25" s="755"/>
      <c r="CJ25" s="755"/>
      <c r="CK25" s="755"/>
      <c r="CL25" s="755"/>
      <c r="CM25" s="755"/>
      <c r="CN25" s="755"/>
      <c r="CO25" s="755"/>
      <c r="CP25" s="755"/>
      <c r="CQ25" s="755"/>
      <c r="CR25" s="755"/>
      <c r="CS25" s="755"/>
      <c r="CT25" s="755"/>
      <c r="CU25" s="755"/>
      <c r="CV25" s="755"/>
      <c r="CW25" s="755"/>
      <c r="CX25" s="755"/>
      <c r="CY25" s="755"/>
      <c r="CZ25" s="755"/>
      <c r="DA25" s="755"/>
      <c r="DB25" s="755"/>
      <c r="DC25" s="755"/>
      <c r="DD25" s="755"/>
      <c r="DE25" s="755"/>
      <c r="DF25" s="755"/>
      <c r="DG25" s="755"/>
      <c r="DH25" s="755"/>
      <c r="DI25" s="755"/>
      <c r="DJ25" s="755"/>
      <c r="DK25" s="755"/>
      <c r="DL25" s="755"/>
      <c r="DM25" s="755"/>
      <c r="DN25" s="755"/>
      <c r="DO25" s="755"/>
      <c r="DP25" s="755"/>
      <c r="DQ25" s="755"/>
      <c r="DR25" s="755"/>
      <c r="DS25" s="755"/>
      <c r="DT25" s="755"/>
      <c r="DU25" s="755"/>
      <c r="DV25" s="755"/>
      <c r="DW25" s="755"/>
      <c r="DX25" s="755"/>
      <c r="DY25" s="755"/>
      <c r="DZ25" s="755"/>
      <c r="EA25" s="755"/>
      <c r="EB25" s="755"/>
      <c r="EC25" s="755"/>
      <c r="ED25" s="755"/>
      <c r="EE25" s="755"/>
      <c r="EF25" s="755"/>
      <c r="EG25" s="755"/>
      <c r="EH25" s="755"/>
      <c r="EI25" s="755"/>
      <c r="EJ25" s="755"/>
      <c r="EK25" s="755"/>
      <c r="EL25" s="755"/>
      <c r="EM25" s="755"/>
      <c r="EN25" s="755"/>
      <c r="EO25" s="755"/>
      <c r="EP25" s="755"/>
      <c r="EQ25" s="755"/>
      <c r="ER25" s="755"/>
      <c r="ES25" s="755"/>
      <c r="ET25" s="755"/>
      <c r="EU25" s="755"/>
      <c r="EV25" s="755"/>
      <c r="EW25" s="755"/>
      <c r="EX25" s="755"/>
      <c r="EY25" s="755"/>
      <c r="EZ25" s="755"/>
      <c r="FA25" s="755"/>
      <c r="FB25" s="755"/>
      <c r="FC25" s="755"/>
      <c r="FD25" s="755"/>
      <c r="FE25" s="755"/>
      <c r="FF25" s="755"/>
      <c r="FG25" s="755"/>
      <c r="FH25" s="755"/>
      <c r="FI25" s="755"/>
      <c r="FJ25" s="755"/>
      <c r="FK25" s="755"/>
      <c r="FL25" s="755"/>
      <c r="FM25" s="755"/>
      <c r="FN25" s="755"/>
      <c r="FO25" s="755"/>
      <c r="FP25" s="755"/>
      <c r="FQ25" s="755"/>
      <c r="FR25" s="755"/>
      <c r="FS25" s="755"/>
      <c r="FT25" s="755"/>
      <c r="FU25" s="755"/>
      <c r="FV25" s="755"/>
      <c r="FW25" s="755"/>
      <c r="FX25" s="755"/>
      <c r="FY25" s="755"/>
      <c r="FZ25" s="755"/>
      <c r="GA25" s="755"/>
      <c r="GB25" s="755"/>
      <c r="GC25" s="755"/>
      <c r="GD25" s="755"/>
      <c r="GE25" s="755"/>
      <c r="GF25" s="755"/>
      <c r="GG25" s="755"/>
      <c r="GH25" s="755"/>
      <c r="GI25" s="755"/>
      <c r="GJ25" s="755"/>
      <c r="GK25" s="755"/>
      <c r="GL25" s="755"/>
      <c r="GM25" s="755"/>
      <c r="GN25" s="755"/>
      <c r="GO25" s="755"/>
      <c r="GP25" s="755"/>
      <c r="GQ25" s="755"/>
      <c r="GR25" s="755"/>
      <c r="GS25" s="755"/>
      <c r="GT25" s="755"/>
      <c r="GU25" s="755"/>
      <c r="GV25" s="755"/>
      <c r="GW25" s="755"/>
      <c r="GX25" s="755"/>
      <c r="GY25" s="755"/>
      <c r="GZ25" s="755"/>
      <c r="HA25" s="755"/>
      <c r="HB25" s="755"/>
      <c r="HC25" s="755"/>
      <c r="HD25" s="755"/>
      <c r="HE25" s="755"/>
      <c r="HF25" s="755"/>
      <c r="HG25" s="755"/>
      <c r="HH25" s="755"/>
      <c r="HI25" s="755"/>
      <c r="HJ25" s="755"/>
      <c r="HK25" s="755"/>
      <c r="HL25" s="755"/>
      <c r="HM25" s="755"/>
      <c r="HN25" s="755"/>
      <c r="HO25" s="755"/>
      <c r="HP25" s="755"/>
      <c r="HQ25" s="755"/>
      <c r="HR25" s="755"/>
      <c r="HS25" s="755"/>
      <c r="HT25" s="755"/>
      <c r="HU25" s="755"/>
      <c r="HV25" s="755"/>
      <c r="HW25" s="755"/>
      <c r="HX25" s="755"/>
      <c r="HY25" s="755"/>
      <c r="HZ25" s="755"/>
      <c r="IA25" s="755"/>
      <c r="IB25" s="755"/>
      <c r="IC25" s="755"/>
      <c r="ID25" s="755"/>
      <c r="IE25" s="755"/>
      <c r="IF25" s="755"/>
      <c r="IG25" s="755"/>
      <c r="IH25" s="755"/>
      <c r="II25" s="755"/>
      <c r="IJ25" s="755"/>
      <c r="IK25" s="755"/>
      <c r="IL25" s="755"/>
      <c r="IM25" s="755"/>
      <c r="IN25" s="755"/>
      <c r="IO25" s="755"/>
      <c r="IP25" s="755"/>
      <c r="IQ25" s="755"/>
      <c r="IR25" s="755"/>
      <c r="IS25" s="755"/>
      <c r="IT25" s="755"/>
      <c r="IU25" s="755"/>
      <c r="IV25" s="755"/>
      <c r="IW25" s="755"/>
      <c r="IX25" s="755"/>
    </row>
    <row r="26" spans="1:258" ht="37.5" customHeight="1">
      <c r="A26" s="803" t="s">
        <v>46</v>
      </c>
      <c r="B26" s="804" t="s">
        <v>934</v>
      </c>
      <c r="C26" s="804"/>
      <c r="D26" s="804"/>
      <c r="E26" s="804"/>
      <c r="F26" s="497"/>
      <c r="G26" s="498"/>
      <c r="H26" s="498"/>
      <c r="I26" s="498"/>
      <c r="J26" s="498">
        <v>735919</v>
      </c>
      <c r="K26" s="498">
        <v>166267</v>
      </c>
      <c r="L26" s="498">
        <v>166267</v>
      </c>
      <c r="M26" s="498">
        <v>0</v>
      </c>
      <c r="N26" s="498">
        <v>569652</v>
      </c>
      <c r="O26" s="498">
        <v>455721.60000000003</v>
      </c>
      <c r="P26" s="498">
        <v>113930.39999999997</v>
      </c>
      <c r="Q26" s="498">
        <v>0</v>
      </c>
      <c r="R26" s="498">
        <v>0</v>
      </c>
      <c r="S26" s="498">
        <v>0</v>
      </c>
      <c r="T26" s="498">
        <v>0</v>
      </c>
      <c r="U26" s="498">
        <v>0</v>
      </c>
      <c r="V26" s="498">
        <v>0</v>
      </c>
      <c r="W26" s="498">
        <v>0</v>
      </c>
      <c r="X26" s="498">
        <v>0</v>
      </c>
      <c r="Y26" s="498">
        <v>0</v>
      </c>
      <c r="Z26" s="498">
        <v>0</v>
      </c>
      <c r="AA26" s="498">
        <v>0</v>
      </c>
      <c r="AB26" s="498">
        <v>0</v>
      </c>
      <c r="AC26" s="498">
        <v>735919</v>
      </c>
      <c r="AD26" s="498">
        <v>166267</v>
      </c>
      <c r="AE26" s="498">
        <v>166267</v>
      </c>
      <c r="AF26" s="498">
        <v>379760</v>
      </c>
      <c r="AG26" s="498">
        <v>265832</v>
      </c>
      <c r="AH26" s="498">
        <v>113928</v>
      </c>
      <c r="AI26" s="498">
        <v>0</v>
      </c>
      <c r="AJ26" s="498">
        <v>0</v>
      </c>
      <c r="AK26" s="498">
        <v>0</v>
      </c>
      <c r="AL26" s="498">
        <v>0</v>
      </c>
      <c r="AM26" s="498">
        <v>0</v>
      </c>
      <c r="AN26" s="498">
        <v>0</v>
      </c>
      <c r="AO26" s="498"/>
      <c r="AP26" s="755"/>
      <c r="AQ26" s="755"/>
      <c r="AR26" s="755"/>
      <c r="AS26" s="755"/>
      <c r="AT26" s="755"/>
      <c r="AU26" s="755"/>
      <c r="AV26" s="755"/>
      <c r="AW26" s="755"/>
      <c r="AX26" s="755"/>
      <c r="AY26" s="755"/>
      <c r="AZ26" s="755"/>
      <c r="BA26" s="755"/>
      <c r="BB26" s="755"/>
      <c r="BC26" s="755"/>
      <c r="BD26" s="755"/>
      <c r="BE26" s="755"/>
      <c r="BF26" s="755"/>
      <c r="BG26" s="755"/>
      <c r="BH26" s="755"/>
      <c r="BI26" s="755"/>
      <c r="BJ26" s="755"/>
      <c r="BK26" s="755"/>
      <c r="BL26" s="755"/>
      <c r="BM26" s="755"/>
      <c r="BN26" s="755"/>
      <c r="BO26" s="755"/>
      <c r="BP26" s="755"/>
      <c r="BQ26" s="755"/>
      <c r="BR26" s="755"/>
      <c r="BS26" s="755"/>
      <c r="BT26" s="755"/>
      <c r="BU26" s="755"/>
      <c r="BV26" s="755"/>
      <c r="BW26" s="755"/>
      <c r="BX26" s="755"/>
      <c r="BY26" s="755"/>
      <c r="BZ26" s="755"/>
      <c r="CA26" s="755"/>
      <c r="CB26" s="755"/>
      <c r="CC26" s="755"/>
      <c r="CD26" s="755"/>
      <c r="CE26" s="755"/>
      <c r="CF26" s="755"/>
      <c r="CG26" s="755"/>
      <c r="CH26" s="755"/>
      <c r="CI26" s="755"/>
      <c r="CJ26" s="755"/>
      <c r="CK26" s="755"/>
      <c r="CL26" s="755"/>
      <c r="CM26" s="755"/>
      <c r="CN26" s="755"/>
      <c r="CO26" s="755"/>
      <c r="CP26" s="755"/>
      <c r="CQ26" s="755"/>
      <c r="CR26" s="755"/>
      <c r="CS26" s="755"/>
      <c r="CT26" s="755"/>
      <c r="CU26" s="755"/>
      <c r="CV26" s="755"/>
      <c r="CW26" s="755"/>
      <c r="CX26" s="755"/>
      <c r="CY26" s="755"/>
      <c r="CZ26" s="755"/>
      <c r="DA26" s="755"/>
      <c r="DB26" s="755"/>
      <c r="DC26" s="755"/>
      <c r="DD26" s="755"/>
      <c r="DE26" s="755"/>
      <c r="DF26" s="755"/>
      <c r="DG26" s="755"/>
      <c r="DH26" s="755"/>
      <c r="DI26" s="755"/>
      <c r="DJ26" s="755"/>
      <c r="DK26" s="755"/>
      <c r="DL26" s="755"/>
      <c r="DM26" s="755"/>
      <c r="DN26" s="755"/>
      <c r="DO26" s="755"/>
      <c r="DP26" s="755"/>
      <c r="DQ26" s="755"/>
      <c r="DR26" s="755"/>
      <c r="DS26" s="755"/>
      <c r="DT26" s="755"/>
      <c r="DU26" s="755"/>
      <c r="DV26" s="755"/>
      <c r="DW26" s="755"/>
      <c r="DX26" s="755"/>
      <c r="DY26" s="755"/>
      <c r="DZ26" s="755"/>
      <c r="EA26" s="755"/>
      <c r="EB26" s="755"/>
      <c r="EC26" s="755"/>
      <c r="ED26" s="755"/>
      <c r="EE26" s="755"/>
      <c r="EF26" s="755"/>
      <c r="EG26" s="755"/>
      <c r="EH26" s="755"/>
      <c r="EI26" s="755"/>
      <c r="EJ26" s="755"/>
      <c r="EK26" s="755"/>
      <c r="EL26" s="755"/>
      <c r="EM26" s="755"/>
      <c r="EN26" s="755"/>
      <c r="EO26" s="755"/>
      <c r="EP26" s="755"/>
      <c r="EQ26" s="755"/>
      <c r="ER26" s="755"/>
      <c r="ES26" s="755"/>
      <c r="ET26" s="755"/>
      <c r="EU26" s="755"/>
      <c r="EV26" s="755"/>
      <c r="EW26" s="755"/>
      <c r="EX26" s="755"/>
      <c r="EY26" s="755"/>
      <c r="EZ26" s="755"/>
      <c r="FA26" s="755"/>
      <c r="FB26" s="755"/>
      <c r="FC26" s="755"/>
      <c r="FD26" s="755"/>
      <c r="FE26" s="755"/>
      <c r="FF26" s="755"/>
      <c r="FG26" s="755"/>
      <c r="FH26" s="755"/>
      <c r="FI26" s="755"/>
      <c r="FJ26" s="755"/>
      <c r="FK26" s="755"/>
      <c r="FL26" s="755"/>
      <c r="FM26" s="755"/>
      <c r="FN26" s="755"/>
      <c r="FO26" s="755"/>
      <c r="FP26" s="755"/>
      <c r="FQ26" s="755"/>
      <c r="FR26" s="755"/>
      <c r="FS26" s="755"/>
      <c r="FT26" s="755"/>
      <c r="FU26" s="755"/>
      <c r="FV26" s="755"/>
      <c r="FW26" s="755"/>
      <c r="FX26" s="755"/>
      <c r="FY26" s="755"/>
      <c r="FZ26" s="755"/>
      <c r="GA26" s="755"/>
      <c r="GB26" s="755"/>
      <c r="GC26" s="755"/>
      <c r="GD26" s="755"/>
      <c r="GE26" s="755"/>
      <c r="GF26" s="755"/>
      <c r="GG26" s="755"/>
      <c r="GH26" s="755"/>
      <c r="GI26" s="755"/>
      <c r="GJ26" s="755"/>
      <c r="GK26" s="755"/>
      <c r="GL26" s="755"/>
      <c r="GM26" s="755"/>
      <c r="GN26" s="755"/>
      <c r="GO26" s="755"/>
      <c r="GP26" s="755"/>
      <c r="GQ26" s="755"/>
      <c r="GR26" s="755"/>
      <c r="GS26" s="755"/>
      <c r="GT26" s="755"/>
      <c r="GU26" s="755"/>
      <c r="GV26" s="755"/>
      <c r="GW26" s="755"/>
      <c r="GX26" s="755"/>
      <c r="GY26" s="755"/>
      <c r="GZ26" s="755"/>
      <c r="HA26" s="755"/>
      <c r="HB26" s="755"/>
      <c r="HC26" s="755"/>
      <c r="HD26" s="755"/>
      <c r="HE26" s="755"/>
      <c r="HF26" s="755"/>
      <c r="HG26" s="755"/>
      <c r="HH26" s="755"/>
      <c r="HI26" s="755"/>
      <c r="HJ26" s="755"/>
      <c r="HK26" s="755"/>
      <c r="HL26" s="755"/>
      <c r="HM26" s="755"/>
      <c r="HN26" s="755"/>
      <c r="HO26" s="755"/>
      <c r="HP26" s="755"/>
      <c r="HQ26" s="755"/>
      <c r="HR26" s="755"/>
      <c r="HS26" s="755"/>
      <c r="HT26" s="755"/>
      <c r="HU26" s="755"/>
      <c r="HV26" s="755"/>
      <c r="HW26" s="755"/>
      <c r="HX26" s="755"/>
      <c r="HY26" s="755"/>
      <c r="HZ26" s="755"/>
      <c r="IA26" s="755"/>
      <c r="IB26" s="755"/>
      <c r="IC26" s="755"/>
      <c r="ID26" s="755"/>
      <c r="IE26" s="755"/>
      <c r="IF26" s="755"/>
      <c r="IG26" s="755"/>
      <c r="IH26" s="755"/>
      <c r="II26" s="755"/>
      <c r="IJ26" s="755"/>
      <c r="IK26" s="755"/>
      <c r="IL26" s="755"/>
      <c r="IM26" s="755"/>
      <c r="IN26" s="755"/>
      <c r="IO26" s="755"/>
      <c r="IP26" s="755"/>
      <c r="IQ26" s="755"/>
      <c r="IR26" s="755"/>
      <c r="IS26" s="755"/>
      <c r="IT26" s="755"/>
      <c r="IU26" s="755"/>
      <c r="IV26" s="755"/>
      <c r="IW26" s="755"/>
      <c r="IX26" s="755"/>
    </row>
    <row r="27" spans="1:258" ht="36" customHeight="1">
      <c r="A27" s="769" t="s">
        <v>97</v>
      </c>
      <c r="B27" s="320" t="s">
        <v>599</v>
      </c>
      <c r="C27" s="489" t="s">
        <v>1801</v>
      </c>
      <c r="D27" s="489" t="s">
        <v>1792</v>
      </c>
      <c r="E27" s="743"/>
      <c r="F27" s="757" t="s">
        <v>935</v>
      </c>
      <c r="G27" s="757"/>
      <c r="H27" s="757"/>
      <c r="I27" s="757" t="s">
        <v>1108</v>
      </c>
      <c r="J27" s="761">
        <v>735919</v>
      </c>
      <c r="K27" s="761">
        <v>166267</v>
      </c>
      <c r="L27" s="761">
        <v>166267</v>
      </c>
      <c r="M27" s="761"/>
      <c r="N27" s="761">
        <v>569652</v>
      </c>
      <c r="O27" s="761">
        <v>455721.60000000003</v>
      </c>
      <c r="P27" s="761">
        <v>113930.39999999997</v>
      </c>
      <c r="Q27" s="761"/>
      <c r="R27" s="761"/>
      <c r="S27" s="761"/>
      <c r="T27" s="761"/>
      <c r="U27" s="761"/>
      <c r="V27" s="761"/>
      <c r="W27" s="761"/>
      <c r="X27" s="761"/>
      <c r="Y27" s="761"/>
      <c r="Z27" s="761"/>
      <c r="AA27" s="761"/>
      <c r="AB27" s="761"/>
      <c r="AC27" s="761">
        <v>735919</v>
      </c>
      <c r="AD27" s="761">
        <v>166267</v>
      </c>
      <c r="AE27" s="761">
        <v>166267</v>
      </c>
      <c r="AF27" s="761">
        <v>379760</v>
      </c>
      <c r="AG27" s="761">
        <v>265832</v>
      </c>
      <c r="AH27" s="761">
        <v>113928</v>
      </c>
      <c r="AI27" s="761"/>
      <c r="AJ27" s="761"/>
      <c r="AK27" s="761"/>
      <c r="AL27" s="761"/>
      <c r="AM27" s="761"/>
      <c r="AN27" s="761"/>
      <c r="AO27" s="761"/>
      <c r="AP27" s="768"/>
      <c r="AQ27" s="768"/>
      <c r="AR27" s="768"/>
      <c r="AS27" s="768"/>
      <c r="AT27" s="768"/>
      <c r="AU27" s="768"/>
      <c r="AV27" s="768"/>
      <c r="AW27" s="768"/>
      <c r="AX27" s="768"/>
      <c r="AY27" s="768"/>
      <c r="AZ27" s="768"/>
      <c r="BA27" s="768"/>
      <c r="BB27" s="768"/>
      <c r="BC27" s="768"/>
      <c r="BD27" s="768"/>
      <c r="BE27" s="768"/>
      <c r="BF27" s="768"/>
      <c r="BG27" s="768"/>
      <c r="BH27" s="768"/>
      <c r="BI27" s="768"/>
      <c r="BJ27" s="768"/>
      <c r="BK27" s="768"/>
      <c r="BL27" s="768"/>
      <c r="BM27" s="768"/>
      <c r="BN27" s="768"/>
      <c r="BO27" s="768"/>
      <c r="BP27" s="768"/>
      <c r="BQ27" s="768"/>
      <c r="BR27" s="768"/>
      <c r="BS27" s="768"/>
      <c r="BT27" s="768"/>
      <c r="BU27" s="768"/>
      <c r="BV27" s="768"/>
      <c r="BW27" s="768"/>
      <c r="BX27" s="768"/>
      <c r="BY27" s="768"/>
      <c r="BZ27" s="768"/>
      <c r="CA27" s="768"/>
      <c r="CB27" s="768"/>
      <c r="CC27" s="768"/>
      <c r="CD27" s="768"/>
      <c r="CE27" s="768"/>
      <c r="CF27" s="768"/>
      <c r="CG27" s="768"/>
      <c r="CH27" s="768"/>
      <c r="CI27" s="768"/>
      <c r="CJ27" s="768"/>
      <c r="CK27" s="768"/>
      <c r="CL27" s="768"/>
      <c r="CM27" s="768"/>
      <c r="CN27" s="768"/>
      <c r="CO27" s="768"/>
      <c r="CP27" s="768"/>
      <c r="CQ27" s="768"/>
      <c r="CR27" s="768"/>
      <c r="CS27" s="768"/>
      <c r="CT27" s="768"/>
      <c r="CU27" s="768"/>
      <c r="CV27" s="768"/>
      <c r="CW27" s="768"/>
      <c r="CX27" s="768"/>
      <c r="CY27" s="768"/>
      <c r="CZ27" s="768"/>
      <c r="DA27" s="768"/>
      <c r="DB27" s="768"/>
      <c r="DC27" s="768"/>
      <c r="DD27" s="768"/>
      <c r="DE27" s="768"/>
      <c r="DF27" s="768"/>
      <c r="DG27" s="768"/>
      <c r="DH27" s="768"/>
      <c r="DI27" s="768"/>
      <c r="DJ27" s="768"/>
      <c r="DK27" s="768"/>
      <c r="DL27" s="768"/>
      <c r="DM27" s="768"/>
      <c r="DN27" s="768"/>
      <c r="DO27" s="768"/>
      <c r="DP27" s="768"/>
      <c r="DQ27" s="768"/>
      <c r="DR27" s="768"/>
      <c r="DS27" s="768"/>
      <c r="DT27" s="768"/>
      <c r="DU27" s="768"/>
      <c r="DV27" s="768"/>
      <c r="DW27" s="768"/>
      <c r="DX27" s="768"/>
      <c r="DY27" s="768"/>
      <c r="DZ27" s="768"/>
      <c r="EA27" s="768"/>
      <c r="EB27" s="768"/>
      <c r="EC27" s="768"/>
      <c r="ED27" s="768"/>
      <c r="EE27" s="768"/>
      <c r="EF27" s="768"/>
      <c r="EG27" s="768"/>
      <c r="EH27" s="768"/>
      <c r="EI27" s="768"/>
      <c r="EJ27" s="768"/>
      <c r="EK27" s="768"/>
      <c r="EL27" s="768"/>
      <c r="EM27" s="768"/>
      <c r="EN27" s="768"/>
      <c r="EO27" s="768"/>
      <c r="EP27" s="768"/>
      <c r="EQ27" s="768"/>
      <c r="ER27" s="768"/>
      <c r="ES27" s="768"/>
      <c r="ET27" s="768"/>
      <c r="EU27" s="768"/>
      <c r="EV27" s="768"/>
      <c r="EW27" s="768"/>
      <c r="EX27" s="768"/>
      <c r="EY27" s="768"/>
      <c r="EZ27" s="768"/>
      <c r="FA27" s="768"/>
      <c r="FB27" s="768"/>
      <c r="FC27" s="768"/>
      <c r="FD27" s="768"/>
      <c r="FE27" s="768"/>
      <c r="FF27" s="768"/>
      <c r="FG27" s="768"/>
      <c r="FH27" s="768"/>
      <c r="FI27" s="768"/>
      <c r="FJ27" s="768"/>
      <c r="FK27" s="768"/>
      <c r="FL27" s="768"/>
      <c r="FM27" s="768"/>
      <c r="FN27" s="768"/>
      <c r="FO27" s="768"/>
      <c r="FP27" s="768"/>
      <c r="FQ27" s="768"/>
      <c r="FR27" s="768"/>
      <c r="FS27" s="768"/>
      <c r="FT27" s="768"/>
      <c r="FU27" s="768"/>
      <c r="FV27" s="768"/>
      <c r="FW27" s="768"/>
      <c r="FX27" s="768"/>
      <c r="FY27" s="768"/>
      <c r="FZ27" s="768"/>
      <c r="GA27" s="768"/>
      <c r="GB27" s="768"/>
      <c r="GC27" s="768"/>
      <c r="GD27" s="768"/>
      <c r="GE27" s="768"/>
      <c r="GF27" s="768"/>
      <c r="GG27" s="768"/>
      <c r="GH27" s="768"/>
      <c r="GI27" s="768"/>
      <c r="GJ27" s="768"/>
      <c r="GK27" s="768"/>
      <c r="GL27" s="768"/>
      <c r="GM27" s="768"/>
      <c r="GN27" s="768"/>
      <c r="GO27" s="768"/>
      <c r="GP27" s="768"/>
      <c r="GQ27" s="768"/>
      <c r="GR27" s="768"/>
      <c r="GS27" s="768"/>
      <c r="GT27" s="768"/>
      <c r="GU27" s="768"/>
      <c r="GV27" s="768"/>
      <c r="GW27" s="768"/>
      <c r="GX27" s="768"/>
      <c r="GY27" s="768"/>
      <c r="GZ27" s="768"/>
      <c r="HA27" s="768"/>
      <c r="HB27" s="768"/>
      <c r="HC27" s="768"/>
      <c r="HD27" s="768"/>
      <c r="HE27" s="768"/>
      <c r="HF27" s="768"/>
      <c r="HG27" s="768"/>
      <c r="HH27" s="768"/>
      <c r="HI27" s="768"/>
      <c r="HJ27" s="768"/>
      <c r="HK27" s="768"/>
      <c r="HL27" s="768"/>
      <c r="HM27" s="768"/>
      <c r="HN27" s="768"/>
      <c r="HO27" s="768"/>
      <c r="HP27" s="768"/>
      <c r="HQ27" s="768"/>
      <c r="HR27" s="768"/>
      <c r="HS27" s="768"/>
      <c r="HT27" s="768"/>
      <c r="HU27" s="768"/>
      <c r="HV27" s="768"/>
      <c r="HW27" s="768"/>
      <c r="HX27" s="768"/>
      <c r="HY27" s="768"/>
      <c r="HZ27" s="768"/>
      <c r="IA27" s="768"/>
      <c r="IB27" s="768"/>
      <c r="IC27" s="768"/>
      <c r="ID27" s="768"/>
      <c r="IE27" s="768"/>
      <c r="IF27" s="768"/>
      <c r="IG27" s="768"/>
      <c r="IH27" s="768"/>
      <c r="II27" s="768"/>
      <c r="IJ27" s="768"/>
      <c r="IK27" s="768"/>
      <c r="IL27" s="768"/>
      <c r="IM27" s="768"/>
      <c r="IN27" s="768"/>
      <c r="IO27" s="768"/>
      <c r="IP27" s="768"/>
      <c r="IQ27" s="768"/>
      <c r="IR27" s="768"/>
      <c r="IS27" s="768"/>
      <c r="IT27" s="768"/>
      <c r="IU27" s="768"/>
      <c r="IV27" s="768"/>
      <c r="IW27" s="768"/>
      <c r="IX27" s="768"/>
    </row>
    <row r="28" spans="1:258" ht="31.5" customHeight="1">
      <c r="A28" s="772">
        <v>2</v>
      </c>
      <c r="B28" s="322" t="s">
        <v>936</v>
      </c>
      <c r="C28" s="322"/>
      <c r="D28" s="322"/>
      <c r="E28" s="743"/>
      <c r="F28" s="748"/>
      <c r="G28" s="748"/>
      <c r="H28" s="748"/>
      <c r="I28" s="748"/>
      <c r="J28" s="773">
        <v>981025</v>
      </c>
      <c r="K28" s="773">
        <v>275025</v>
      </c>
      <c r="L28" s="773">
        <v>275025</v>
      </c>
      <c r="M28" s="773">
        <v>0</v>
      </c>
      <c r="N28" s="773">
        <v>706000</v>
      </c>
      <c r="O28" s="773">
        <v>506350</v>
      </c>
      <c r="P28" s="773">
        <v>199650</v>
      </c>
      <c r="Q28" s="773">
        <v>0</v>
      </c>
      <c r="R28" s="773">
        <v>0</v>
      </c>
      <c r="S28" s="773">
        <v>0</v>
      </c>
      <c r="T28" s="773">
        <v>0</v>
      </c>
      <c r="U28" s="773">
        <v>0</v>
      </c>
      <c r="V28" s="773">
        <v>0</v>
      </c>
      <c r="W28" s="773">
        <v>0</v>
      </c>
      <c r="X28" s="773">
        <v>0</v>
      </c>
      <c r="Y28" s="773">
        <v>0</v>
      </c>
      <c r="Z28" s="773">
        <v>0</v>
      </c>
      <c r="AA28" s="773">
        <v>0</v>
      </c>
      <c r="AB28" s="773">
        <v>0</v>
      </c>
      <c r="AC28" s="773">
        <v>931680</v>
      </c>
      <c r="AD28" s="773">
        <v>225680</v>
      </c>
      <c r="AE28" s="773">
        <v>275025</v>
      </c>
      <c r="AF28" s="773">
        <v>706000</v>
      </c>
      <c r="AG28" s="773">
        <v>506350</v>
      </c>
      <c r="AH28" s="773">
        <v>199650</v>
      </c>
      <c r="AI28" s="773">
        <v>0</v>
      </c>
      <c r="AJ28" s="773">
        <v>0</v>
      </c>
      <c r="AK28" s="773">
        <v>0</v>
      </c>
      <c r="AL28" s="773">
        <v>0</v>
      </c>
      <c r="AM28" s="773">
        <v>0</v>
      </c>
      <c r="AN28" s="773">
        <v>0</v>
      </c>
      <c r="AO28" s="773"/>
      <c r="AP28" s="770"/>
      <c r="AQ28" s="771"/>
      <c r="AR28" s="771"/>
      <c r="AS28" s="771"/>
      <c r="AT28" s="771"/>
      <c r="AU28" s="771"/>
      <c r="AV28" s="771"/>
      <c r="AW28" s="771"/>
      <c r="AX28" s="771"/>
      <c r="AY28" s="771"/>
      <c r="AZ28" s="771"/>
      <c r="BA28" s="771"/>
      <c r="BB28" s="771"/>
      <c r="BC28" s="771"/>
      <c r="BD28" s="771"/>
      <c r="BE28" s="771"/>
      <c r="BF28" s="771"/>
      <c r="BG28" s="771"/>
      <c r="BH28" s="771"/>
      <c r="BI28" s="771"/>
      <c r="BJ28" s="771"/>
      <c r="BK28" s="771"/>
      <c r="BL28" s="771"/>
      <c r="BM28" s="771"/>
      <c r="BN28" s="771"/>
      <c r="BO28" s="771"/>
      <c r="BP28" s="771"/>
      <c r="BQ28" s="771"/>
      <c r="BR28" s="771"/>
      <c r="BS28" s="771"/>
      <c r="BT28" s="771"/>
      <c r="BU28" s="771"/>
      <c r="BV28" s="771"/>
      <c r="BW28" s="771"/>
      <c r="BX28" s="771"/>
      <c r="BY28" s="771"/>
      <c r="BZ28" s="771"/>
      <c r="CA28" s="771"/>
      <c r="CB28" s="771"/>
      <c r="CC28" s="771"/>
      <c r="CD28" s="771"/>
      <c r="CE28" s="771"/>
      <c r="CF28" s="771"/>
      <c r="CG28" s="771"/>
      <c r="CH28" s="771"/>
      <c r="CI28" s="771"/>
      <c r="CJ28" s="771"/>
      <c r="CK28" s="771"/>
      <c r="CL28" s="771"/>
      <c r="CM28" s="771"/>
      <c r="CN28" s="771"/>
      <c r="CO28" s="771"/>
      <c r="CP28" s="771"/>
      <c r="CQ28" s="771"/>
      <c r="CR28" s="771"/>
      <c r="CS28" s="771"/>
      <c r="CT28" s="771"/>
      <c r="CU28" s="771"/>
      <c r="CV28" s="771"/>
      <c r="CW28" s="771"/>
      <c r="CX28" s="771"/>
      <c r="CY28" s="771"/>
      <c r="CZ28" s="771"/>
      <c r="DA28" s="771"/>
      <c r="DB28" s="771"/>
      <c r="DC28" s="771"/>
      <c r="DD28" s="771"/>
      <c r="DE28" s="771"/>
      <c r="DF28" s="771"/>
      <c r="DG28" s="771"/>
      <c r="DH28" s="771"/>
      <c r="DI28" s="771"/>
      <c r="DJ28" s="771"/>
      <c r="DK28" s="771"/>
      <c r="DL28" s="771"/>
      <c r="DM28" s="771"/>
      <c r="DN28" s="771"/>
      <c r="DO28" s="771"/>
      <c r="DP28" s="771"/>
      <c r="DQ28" s="771"/>
      <c r="DR28" s="771"/>
      <c r="DS28" s="771"/>
      <c r="DT28" s="771"/>
      <c r="DU28" s="771"/>
      <c r="DV28" s="771"/>
      <c r="DW28" s="771"/>
      <c r="DX28" s="771"/>
      <c r="DY28" s="771"/>
      <c r="DZ28" s="771"/>
      <c r="EA28" s="771"/>
      <c r="EB28" s="771"/>
      <c r="EC28" s="771"/>
      <c r="ED28" s="771"/>
      <c r="EE28" s="771"/>
      <c r="EF28" s="771"/>
      <c r="EG28" s="771"/>
      <c r="EH28" s="771"/>
      <c r="EI28" s="771"/>
      <c r="EJ28" s="771"/>
      <c r="EK28" s="771"/>
      <c r="EL28" s="771"/>
      <c r="EM28" s="771"/>
      <c r="EN28" s="771"/>
      <c r="EO28" s="771"/>
      <c r="EP28" s="771"/>
      <c r="EQ28" s="771"/>
      <c r="ER28" s="771"/>
      <c r="ES28" s="771"/>
      <c r="ET28" s="771"/>
      <c r="EU28" s="771"/>
      <c r="EV28" s="771"/>
      <c r="EW28" s="771"/>
      <c r="EX28" s="771"/>
      <c r="EY28" s="771"/>
      <c r="EZ28" s="771"/>
      <c r="FA28" s="771"/>
      <c r="FB28" s="771"/>
      <c r="FC28" s="771"/>
      <c r="FD28" s="771"/>
      <c r="FE28" s="771"/>
      <c r="FF28" s="771"/>
      <c r="FG28" s="771"/>
      <c r="FH28" s="771"/>
      <c r="FI28" s="771"/>
      <c r="FJ28" s="771"/>
      <c r="FK28" s="771"/>
      <c r="FL28" s="771"/>
      <c r="FM28" s="771"/>
      <c r="FN28" s="771"/>
      <c r="FO28" s="771"/>
      <c r="FP28" s="771"/>
      <c r="FQ28" s="771"/>
      <c r="FR28" s="771"/>
      <c r="FS28" s="771"/>
      <c r="FT28" s="771"/>
      <c r="FU28" s="771"/>
      <c r="FV28" s="771"/>
      <c r="FW28" s="771"/>
      <c r="FX28" s="771"/>
      <c r="FY28" s="771"/>
      <c r="FZ28" s="771"/>
      <c r="GA28" s="771"/>
      <c r="GB28" s="771"/>
      <c r="GC28" s="771"/>
      <c r="GD28" s="771"/>
      <c r="GE28" s="771"/>
      <c r="GF28" s="771"/>
      <c r="GG28" s="771"/>
      <c r="GH28" s="771"/>
      <c r="GI28" s="771"/>
      <c r="GJ28" s="771"/>
      <c r="GK28" s="771"/>
      <c r="GL28" s="771"/>
      <c r="GM28" s="771"/>
      <c r="GN28" s="771"/>
      <c r="GO28" s="771"/>
      <c r="GP28" s="771"/>
      <c r="GQ28" s="771"/>
      <c r="GR28" s="771"/>
      <c r="GS28" s="771"/>
      <c r="GT28" s="771"/>
      <c r="GU28" s="771"/>
      <c r="GV28" s="771"/>
      <c r="GW28" s="771"/>
      <c r="GX28" s="771"/>
      <c r="GY28" s="771"/>
      <c r="GZ28" s="771"/>
      <c r="HA28" s="771"/>
      <c r="HB28" s="771"/>
      <c r="HC28" s="771"/>
      <c r="HD28" s="771"/>
      <c r="HE28" s="771"/>
      <c r="HF28" s="771"/>
      <c r="HG28" s="771"/>
      <c r="HH28" s="771"/>
      <c r="HI28" s="771"/>
      <c r="HJ28" s="771"/>
      <c r="HK28" s="771"/>
      <c r="HL28" s="771"/>
      <c r="HM28" s="771"/>
      <c r="HN28" s="771"/>
      <c r="HO28" s="771"/>
      <c r="HP28" s="771"/>
      <c r="HQ28" s="771"/>
      <c r="HR28" s="771"/>
      <c r="HS28" s="771"/>
      <c r="HT28" s="771"/>
      <c r="HU28" s="771"/>
      <c r="HV28" s="771"/>
      <c r="HW28" s="771"/>
      <c r="HX28" s="771"/>
      <c r="HY28" s="771"/>
      <c r="HZ28" s="771"/>
      <c r="IA28" s="771"/>
      <c r="IB28" s="771"/>
      <c r="IC28" s="771"/>
      <c r="ID28" s="771"/>
      <c r="IE28" s="771"/>
      <c r="IF28" s="771"/>
      <c r="IG28" s="771"/>
      <c r="IH28" s="771"/>
      <c r="II28" s="771"/>
      <c r="IJ28" s="771"/>
      <c r="IK28" s="771"/>
      <c r="IL28" s="771"/>
      <c r="IM28" s="771"/>
      <c r="IN28" s="771"/>
      <c r="IO28" s="771"/>
      <c r="IP28" s="771"/>
      <c r="IQ28" s="771"/>
      <c r="IR28" s="771"/>
      <c r="IS28" s="771"/>
      <c r="IT28" s="771"/>
      <c r="IU28" s="771"/>
      <c r="IV28" s="771"/>
      <c r="IW28" s="771"/>
      <c r="IX28" s="771"/>
    </row>
    <row r="29" spans="1:258" ht="45">
      <c r="A29" s="769" t="s">
        <v>183</v>
      </c>
      <c r="B29" s="320" t="s">
        <v>1760</v>
      </c>
      <c r="C29" s="489" t="s">
        <v>1801</v>
      </c>
      <c r="D29" s="489" t="s">
        <v>1792</v>
      </c>
      <c r="E29" s="743"/>
      <c r="F29" s="757" t="s">
        <v>937</v>
      </c>
      <c r="G29" s="757"/>
      <c r="H29" s="757"/>
      <c r="I29" s="757" t="s">
        <v>1761</v>
      </c>
      <c r="J29" s="777">
        <v>981025</v>
      </c>
      <c r="K29" s="777">
        <v>275025</v>
      </c>
      <c r="L29" s="777">
        <v>275025</v>
      </c>
      <c r="M29" s="761"/>
      <c r="N29" s="761">
        <v>706000</v>
      </c>
      <c r="O29" s="815">
        <v>506350</v>
      </c>
      <c r="P29" s="815">
        <v>199650</v>
      </c>
      <c r="Q29" s="761"/>
      <c r="R29" s="761"/>
      <c r="S29" s="761"/>
      <c r="T29" s="761"/>
      <c r="U29" s="761"/>
      <c r="V29" s="761"/>
      <c r="W29" s="761"/>
      <c r="X29" s="761"/>
      <c r="Y29" s="761"/>
      <c r="Z29" s="761"/>
      <c r="AA29" s="761"/>
      <c r="AB29" s="761"/>
      <c r="AC29" s="761">
        <v>931680</v>
      </c>
      <c r="AD29" s="761">
        <v>225680</v>
      </c>
      <c r="AE29" s="761">
        <v>275025</v>
      </c>
      <c r="AF29" s="761">
        <v>706000</v>
      </c>
      <c r="AG29" s="761">
        <v>506350</v>
      </c>
      <c r="AH29" s="761">
        <v>199650</v>
      </c>
      <c r="AI29" s="761"/>
      <c r="AJ29" s="761"/>
      <c r="AK29" s="761"/>
      <c r="AL29" s="761"/>
      <c r="AM29" s="761"/>
      <c r="AN29" s="761"/>
      <c r="AO29" s="757"/>
      <c r="AP29" s="816"/>
      <c r="AQ29" s="774"/>
      <c r="AR29" s="774"/>
      <c r="AS29" s="774"/>
      <c r="AT29" s="774"/>
      <c r="AU29" s="774"/>
      <c r="AV29" s="774"/>
      <c r="AW29" s="774"/>
      <c r="AX29" s="774"/>
      <c r="AY29" s="774"/>
      <c r="AZ29" s="774"/>
      <c r="BA29" s="774"/>
      <c r="BB29" s="774"/>
      <c r="BC29" s="774"/>
      <c r="BD29" s="774"/>
      <c r="BE29" s="774"/>
      <c r="BF29" s="774"/>
      <c r="BG29" s="774"/>
      <c r="BH29" s="774"/>
      <c r="BI29" s="774"/>
      <c r="BJ29" s="774"/>
      <c r="BK29" s="774"/>
      <c r="BL29" s="774"/>
      <c r="BM29" s="774"/>
      <c r="BN29" s="774"/>
      <c r="BO29" s="774"/>
      <c r="BP29" s="774"/>
      <c r="BQ29" s="774"/>
      <c r="BR29" s="774"/>
      <c r="BS29" s="774"/>
      <c r="BT29" s="774"/>
      <c r="BU29" s="774"/>
      <c r="BV29" s="774"/>
      <c r="BW29" s="774"/>
      <c r="BX29" s="774"/>
      <c r="BY29" s="774"/>
      <c r="BZ29" s="774"/>
      <c r="CA29" s="774"/>
      <c r="CB29" s="774"/>
      <c r="CC29" s="774"/>
      <c r="CD29" s="774"/>
      <c r="CE29" s="774"/>
      <c r="CF29" s="774"/>
      <c r="CG29" s="774"/>
      <c r="CH29" s="774"/>
      <c r="CI29" s="774"/>
      <c r="CJ29" s="774"/>
      <c r="CK29" s="774"/>
      <c r="CL29" s="774"/>
      <c r="CM29" s="774"/>
      <c r="CN29" s="774"/>
      <c r="CO29" s="774"/>
      <c r="CP29" s="774"/>
      <c r="CQ29" s="774"/>
      <c r="CR29" s="774"/>
      <c r="CS29" s="774"/>
      <c r="CT29" s="774"/>
      <c r="CU29" s="774"/>
      <c r="CV29" s="774"/>
      <c r="CW29" s="774"/>
      <c r="CX29" s="774"/>
      <c r="CY29" s="774"/>
      <c r="CZ29" s="774"/>
      <c r="DA29" s="774"/>
      <c r="DB29" s="774"/>
      <c r="DC29" s="774"/>
      <c r="DD29" s="774"/>
      <c r="DE29" s="774"/>
      <c r="DF29" s="774"/>
      <c r="DG29" s="774"/>
      <c r="DH29" s="774"/>
      <c r="DI29" s="774"/>
      <c r="DJ29" s="774"/>
      <c r="DK29" s="774"/>
      <c r="DL29" s="774"/>
      <c r="DM29" s="774"/>
      <c r="DN29" s="774"/>
      <c r="DO29" s="774"/>
      <c r="DP29" s="774"/>
      <c r="DQ29" s="774"/>
      <c r="DR29" s="774"/>
      <c r="DS29" s="774"/>
      <c r="DT29" s="774"/>
      <c r="DU29" s="774"/>
      <c r="DV29" s="774"/>
      <c r="DW29" s="774"/>
      <c r="DX29" s="774"/>
      <c r="DY29" s="774"/>
      <c r="DZ29" s="774"/>
      <c r="EA29" s="774"/>
      <c r="EB29" s="774"/>
      <c r="EC29" s="774"/>
      <c r="ED29" s="774"/>
      <c r="EE29" s="774"/>
      <c r="EF29" s="774"/>
      <c r="EG29" s="774"/>
      <c r="EH29" s="774"/>
      <c r="EI29" s="774"/>
      <c r="EJ29" s="774"/>
      <c r="EK29" s="774"/>
      <c r="EL29" s="774"/>
      <c r="EM29" s="774"/>
      <c r="EN29" s="774"/>
      <c r="EO29" s="774"/>
      <c r="EP29" s="774"/>
      <c r="EQ29" s="774"/>
      <c r="ER29" s="774"/>
      <c r="ES29" s="774"/>
      <c r="ET29" s="774"/>
      <c r="EU29" s="774"/>
      <c r="EV29" s="774"/>
      <c r="EW29" s="774"/>
      <c r="EX29" s="774"/>
      <c r="EY29" s="774"/>
      <c r="EZ29" s="774"/>
      <c r="FA29" s="774"/>
      <c r="FB29" s="774"/>
      <c r="FC29" s="774"/>
      <c r="FD29" s="774"/>
      <c r="FE29" s="774"/>
      <c r="FF29" s="774"/>
      <c r="FG29" s="774"/>
      <c r="FH29" s="774"/>
      <c r="FI29" s="774"/>
      <c r="FJ29" s="774"/>
      <c r="FK29" s="774"/>
      <c r="FL29" s="774"/>
      <c r="FM29" s="774"/>
      <c r="FN29" s="774"/>
      <c r="FO29" s="774"/>
      <c r="FP29" s="774"/>
      <c r="FQ29" s="774"/>
      <c r="FR29" s="774"/>
      <c r="FS29" s="774"/>
      <c r="FT29" s="774"/>
      <c r="FU29" s="774"/>
      <c r="FV29" s="774"/>
      <c r="FW29" s="774"/>
      <c r="FX29" s="774"/>
      <c r="FY29" s="774"/>
      <c r="FZ29" s="774"/>
      <c r="GA29" s="774"/>
      <c r="GB29" s="774"/>
      <c r="GC29" s="774"/>
      <c r="GD29" s="774"/>
      <c r="GE29" s="774"/>
      <c r="GF29" s="774"/>
      <c r="GG29" s="774"/>
      <c r="GH29" s="774"/>
      <c r="GI29" s="774"/>
      <c r="GJ29" s="774"/>
      <c r="GK29" s="774"/>
      <c r="GL29" s="774"/>
      <c r="GM29" s="774"/>
      <c r="GN29" s="774"/>
      <c r="GO29" s="774"/>
      <c r="GP29" s="774"/>
      <c r="GQ29" s="774"/>
      <c r="GR29" s="774"/>
      <c r="GS29" s="774"/>
      <c r="GT29" s="774"/>
      <c r="GU29" s="774"/>
      <c r="GV29" s="774"/>
      <c r="GW29" s="774"/>
      <c r="GX29" s="774"/>
      <c r="GY29" s="774"/>
      <c r="GZ29" s="774"/>
      <c r="HA29" s="774"/>
      <c r="HB29" s="774"/>
      <c r="HC29" s="774"/>
      <c r="HD29" s="774"/>
      <c r="HE29" s="774"/>
      <c r="HF29" s="774"/>
      <c r="HG29" s="774"/>
      <c r="HH29" s="774"/>
      <c r="HI29" s="774"/>
      <c r="HJ29" s="774"/>
      <c r="HK29" s="774"/>
      <c r="HL29" s="774"/>
      <c r="HM29" s="774"/>
      <c r="HN29" s="774"/>
      <c r="HO29" s="774"/>
      <c r="HP29" s="774"/>
      <c r="HQ29" s="774"/>
      <c r="HR29" s="774"/>
      <c r="HS29" s="774"/>
      <c r="HT29" s="774"/>
      <c r="HU29" s="774"/>
      <c r="HV29" s="774"/>
      <c r="HW29" s="774"/>
      <c r="HX29" s="774"/>
      <c r="HY29" s="774"/>
      <c r="HZ29" s="774"/>
      <c r="IA29" s="774"/>
      <c r="IB29" s="774"/>
      <c r="IC29" s="774"/>
      <c r="ID29" s="774"/>
      <c r="IE29" s="774"/>
      <c r="IF29" s="774"/>
      <c r="IG29" s="774"/>
      <c r="IH29" s="774"/>
      <c r="II29" s="774"/>
      <c r="IJ29" s="774"/>
      <c r="IK29" s="774"/>
      <c r="IL29" s="774"/>
      <c r="IM29" s="774"/>
      <c r="IN29" s="774"/>
      <c r="IO29" s="774"/>
      <c r="IP29" s="774"/>
      <c r="IQ29" s="774"/>
      <c r="IR29" s="774"/>
      <c r="IS29" s="774"/>
      <c r="IT29" s="774"/>
      <c r="IU29" s="774"/>
      <c r="IV29" s="774"/>
      <c r="IW29" s="774"/>
      <c r="IX29" s="774"/>
    </row>
    <row r="30" spans="1:258" ht="27" customHeight="1">
      <c r="A30" s="805">
        <v>3</v>
      </c>
      <c r="B30" s="499" t="s">
        <v>938</v>
      </c>
      <c r="C30" s="499"/>
      <c r="D30" s="499"/>
      <c r="E30" s="742"/>
      <c r="F30" s="806"/>
      <c r="G30" s="806"/>
      <c r="H30" s="806"/>
      <c r="I30" s="806"/>
      <c r="J30" s="807">
        <v>130317</v>
      </c>
      <c r="K30" s="807">
        <v>13367</v>
      </c>
      <c r="L30" s="807">
        <v>13367</v>
      </c>
      <c r="M30" s="807">
        <v>0</v>
      </c>
      <c r="N30" s="807">
        <v>116950</v>
      </c>
      <c r="O30" s="807">
        <v>81865</v>
      </c>
      <c r="P30" s="807">
        <v>35085</v>
      </c>
      <c r="Q30" s="807">
        <v>0</v>
      </c>
      <c r="R30" s="807">
        <v>0</v>
      </c>
      <c r="S30" s="807">
        <v>0</v>
      </c>
      <c r="T30" s="807">
        <v>0</v>
      </c>
      <c r="U30" s="807">
        <v>0</v>
      </c>
      <c r="V30" s="807">
        <v>0</v>
      </c>
      <c r="W30" s="807">
        <v>0</v>
      </c>
      <c r="X30" s="807">
        <v>0</v>
      </c>
      <c r="Y30" s="807">
        <v>0</v>
      </c>
      <c r="Z30" s="807">
        <v>0</v>
      </c>
      <c r="AA30" s="807">
        <v>0</v>
      </c>
      <c r="AB30" s="807">
        <v>0</v>
      </c>
      <c r="AC30" s="807">
        <v>130317</v>
      </c>
      <c r="AD30" s="807">
        <v>13367</v>
      </c>
      <c r="AE30" s="807">
        <v>13367</v>
      </c>
      <c r="AF30" s="807">
        <v>116950</v>
      </c>
      <c r="AG30" s="807">
        <v>81865</v>
      </c>
      <c r="AH30" s="807">
        <v>35085</v>
      </c>
      <c r="AI30" s="807">
        <v>0</v>
      </c>
      <c r="AJ30" s="807">
        <v>0</v>
      </c>
      <c r="AK30" s="807">
        <v>0</v>
      </c>
      <c r="AL30" s="807">
        <v>0</v>
      </c>
      <c r="AM30" s="807">
        <v>0</v>
      </c>
      <c r="AN30" s="807">
        <v>0</v>
      </c>
      <c r="AO30" s="806"/>
      <c r="AP30" s="770"/>
      <c r="AQ30" s="771"/>
      <c r="AR30" s="771"/>
      <c r="AS30" s="771"/>
      <c r="AT30" s="771"/>
      <c r="AU30" s="771"/>
      <c r="AV30" s="771"/>
      <c r="AW30" s="771"/>
      <c r="AX30" s="771"/>
      <c r="AY30" s="771"/>
      <c r="AZ30" s="771"/>
      <c r="BA30" s="771"/>
      <c r="BB30" s="771"/>
      <c r="BC30" s="771"/>
      <c r="BD30" s="771"/>
      <c r="BE30" s="771"/>
      <c r="BF30" s="771"/>
      <c r="BG30" s="771"/>
      <c r="BH30" s="771"/>
      <c r="BI30" s="771"/>
      <c r="BJ30" s="771"/>
      <c r="BK30" s="771"/>
      <c r="BL30" s="771"/>
      <c r="BM30" s="771"/>
      <c r="BN30" s="771"/>
      <c r="BO30" s="771"/>
      <c r="BP30" s="771"/>
      <c r="BQ30" s="771"/>
      <c r="BR30" s="771"/>
      <c r="BS30" s="771"/>
      <c r="BT30" s="771"/>
      <c r="BU30" s="771"/>
      <c r="BV30" s="771"/>
      <c r="BW30" s="771"/>
      <c r="BX30" s="771"/>
      <c r="BY30" s="771"/>
      <c r="BZ30" s="771"/>
      <c r="CA30" s="771"/>
      <c r="CB30" s="771"/>
      <c r="CC30" s="771"/>
      <c r="CD30" s="771"/>
      <c r="CE30" s="771"/>
      <c r="CF30" s="771"/>
      <c r="CG30" s="771"/>
      <c r="CH30" s="771"/>
      <c r="CI30" s="771"/>
      <c r="CJ30" s="771"/>
      <c r="CK30" s="771"/>
      <c r="CL30" s="771"/>
      <c r="CM30" s="771"/>
      <c r="CN30" s="771"/>
      <c r="CO30" s="771"/>
      <c r="CP30" s="771"/>
      <c r="CQ30" s="771"/>
      <c r="CR30" s="771"/>
      <c r="CS30" s="771"/>
      <c r="CT30" s="771"/>
      <c r="CU30" s="771"/>
      <c r="CV30" s="771"/>
      <c r="CW30" s="771"/>
      <c r="CX30" s="771"/>
      <c r="CY30" s="771"/>
      <c r="CZ30" s="771"/>
      <c r="DA30" s="771"/>
      <c r="DB30" s="771"/>
      <c r="DC30" s="771"/>
      <c r="DD30" s="771"/>
      <c r="DE30" s="771"/>
      <c r="DF30" s="771"/>
      <c r="DG30" s="771"/>
      <c r="DH30" s="771"/>
      <c r="DI30" s="771"/>
      <c r="DJ30" s="771"/>
      <c r="DK30" s="771"/>
      <c r="DL30" s="771"/>
      <c r="DM30" s="771"/>
      <c r="DN30" s="771"/>
      <c r="DO30" s="771"/>
      <c r="DP30" s="771"/>
      <c r="DQ30" s="771"/>
      <c r="DR30" s="771"/>
      <c r="DS30" s="771"/>
      <c r="DT30" s="771"/>
      <c r="DU30" s="771"/>
      <c r="DV30" s="771"/>
      <c r="DW30" s="771"/>
      <c r="DX30" s="771"/>
      <c r="DY30" s="771"/>
      <c r="DZ30" s="771"/>
      <c r="EA30" s="771"/>
      <c r="EB30" s="771"/>
      <c r="EC30" s="771"/>
      <c r="ED30" s="771"/>
      <c r="EE30" s="771"/>
      <c r="EF30" s="771"/>
      <c r="EG30" s="771"/>
      <c r="EH30" s="771"/>
      <c r="EI30" s="771"/>
      <c r="EJ30" s="771"/>
      <c r="EK30" s="771"/>
      <c r="EL30" s="771"/>
      <c r="EM30" s="771"/>
      <c r="EN30" s="771"/>
      <c r="EO30" s="771"/>
      <c r="EP30" s="771"/>
      <c r="EQ30" s="771"/>
      <c r="ER30" s="771"/>
      <c r="ES30" s="771"/>
      <c r="ET30" s="771"/>
      <c r="EU30" s="771"/>
      <c r="EV30" s="771"/>
      <c r="EW30" s="771"/>
      <c r="EX30" s="771"/>
      <c r="EY30" s="771"/>
      <c r="EZ30" s="771"/>
      <c r="FA30" s="771"/>
      <c r="FB30" s="771"/>
      <c r="FC30" s="771"/>
      <c r="FD30" s="771"/>
      <c r="FE30" s="771"/>
      <c r="FF30" s="771"/>
      <c r="FG30" s="771"/>
      <c r="FH30" s="771"/>
      <c r="FI30" s="771"/>
      <c r="FJ30" s="771"/>
      <c r="FK30" s="771"/>
      <c r="FL30" s="771"/>
      <c r="FM30" s="771"/>
      <c r="FN30" s="771"/>
      <c r="FO30" s="771"/>
      <c r="FP30" s="771"/>
      <c r="FQ30" s="771"/>
      <c r="FR30" s="771"/>
      <c r="FS30" s="771"/>
      <c r="FT30" s="771"/>
      <c r="FU30" s="771"/>
      <c r="FV30" s="771"/>
      <c r="FW30" s="771"/>
      <c r="FX30" s="771"/>
      <c r="FY30" s="771"/>
      <c r="FZ30" s="771"/>
      <c r="GA30" s="771"/>
      <c r="GB30" s="771"/>
      <c r="GC30" s="771"/>
      <c r="GD30" s="771"/>
      <c r="GE30" s="771"/>
      <c r="GF30" s="771"/>
      <c r="GG30" s="771"/>
      <c r="GH30" s="771"/>
      <c r="GI30" s="771"/>
      <c r="GJ30" s="771"/>
      <c r="GK30" s="771"/>
      <c r="GL30" s="771"/>
      <c r="GM30" s="771"/>
      <c r="GN30" s="771"/>
      <c r="GO30" s="771"/>
      <c r="GP30" s="771"/>
      <c r="GQ30" s="771"/>
      <c r="GR30" s="771"/>
      <c r="GS30" s="771"/>
      <c r="GT30" s="771"/>
      <c r="GU30" s="771"/>
      <c r="GV30" s="771"/>
      <c r="GW30" s="771"/>
      <c r="GX30" s="771"/>
      <c r="GY30" s="771"/>
      <c r="GZ30" s="771"/>
      <c r="HA30" s="771"/>
      <c r="HB30" s="771"/>
      <c r="HC30" s="771"/>
      <c r="HD30" s="771"/>
      <c r="HE30" s="771"/>
      <c r="HF30" s="771"/>
      <c r="HG30" s="771"/>
      <c r="HH30" s="771"/>
      <c r="HI30" s="771"/>
      <c r="HJ30" s="771"/>
      <c r="HK30" s="771"/>
      <c r="HL30" s="771"/>
      <c r="HM30" s="771"/>
      <c r="HN30" s="771"/>
      <c r="HO30" s="771"/>
      <c r="HP30" s="771"/>
      <c r="HQ30" s="771"/>
      <c r="HR30" s="771"/>
      <c r="HS30" s="771"/>
      <c r="HT30" s="771"/>
      <c r="HU30" s="771"/>
      <c r="HV30" s="771"/>
      <c r="HW30" s="771"/>
      <c r="HX30" s="771"/>
      <c r="HY30" s="771"/>
      <c r="HZ30" s="771"/>
      <c r="IA30" s="771"/>
      <c r="IB30" s="771"/>
      <c r="IC30" s="771"/>
      <c r="ID30" s="771"/>
      <c r="IE30" s="771"/>
      <c r="IF30" s="771"/>
      <c r="IG30" s="771"/>
      <c r="IH30" s="771"/>
      <c r="II30" s="771"/>
      <c r="IJ30" s="771"/>
      <c r="IK30" s="771"/>
      <c r="IL30" s="771"/>
      <c r="IM30" s="771"/>
      <c r="IN30" s="771"/>
      <c r="IO30" s="771"/>
      <c r="IP30" s="771"/>
      <c r="IQ30" s="771"/>
      <c r="IR30" s="771"/>
      <c r="IS30" s="771"/>
      <c r="IT30" s="771"/>
      <c r="IU30" s="771"/>
      <c r="IV30" s="771"/>
      <c r="IW30" s="771"/>
      <c r="IX30" s="771"/>
    </row>
    <row r="31" spans="1:258" ht="45" customHeight="1">
      <c r="A31" s="769" t="s">
        <v>916</v>
      </c>
      <c r="B31" s="320" t="s">
        <v>600</v>
      </c>
      <c r="C31" s="320" t="s">
        <v>1796</v>
      </c>
      <c r="D31" s="320" t="s">
        <v>1798</v>
      </c>
      <c r="E31" s="743"/>
      <c r="F31" s="757" t="s">
        <v>939</v>
      </c>
      <c r="G31" s="757"/>
      <c r="H31" s="757"/>
      <c r="I31" s="757"/>
      <c r="J31" s="777">
        <v>130317</v>
      </c>
      <c r="K31" s="761">
        <v>13367</v>
      </c>
      <c r="L31" s="761">
        <v>13367</v>
      </c>
      <c r="M31" s="761"/>
      <c r="N31" s="761">
        <v>116950</v>
      </c>
      <c r="O31" s="761">
        <v>81865</v>
      </c>
      <c r="P31" s="761">
        <v>35085</v>
      </c>
      <c r="Q31" s="761"/>
      <c r="R31" s="761"/>
      <c r="S31" s="761"/>
      <c r="T31" s="761"/>
      <c r="U31" s="761"/>
      <c r="V31" s="761"/>
      <c r="W31" s="761"/>
      <c r="X31" s="761"/>
      <c r="Y31" s="761"/>
      <c r="Z31" s="761"/>
      <c r="AA31" s="761"/>
      <c r="AB31" s="761"/>
      <c r="AC31" s="761">
        <v>130317</v>
      </c>
      <c r="AD31" s="761">
        <v>13367</v>
      </c>
      <c r="AE31" s="761">
        <v>13367</v>
      </c>
      <c r="AF31" s="761">
        <v>116950</v>
      </c>
      <c r="AG31" s="761">
        <v>81865</v>
      </c>
      <c r="AH31" s="761">
        <v>35085</v>
      </c>
      <c r="AI31" s="761"/>
      <c r="AJ31" s="761"/>
      <c r="AK31" s="761"/>
      <c r="AL31" s="761"/>
      <c r="AM31" s="761"/>
      <c r="AN31" s="761"/>
      <c r="AO31" s="757"/>
      <c r="AP31" s="750"/>
      <c r="AQ31" s="750"/>
      <c r="AR31" s="750"/>
      <c r="AS31" s="750"/>
      <c r="AT31" s="750"/>
      <c r="AU31" s="750"/>
      <c r="AV31" s="750"/>
      <c r="AW31" s="750"/>
      <c r="AX31" s="750"/>
      <c r="AY31" s="750"/>
      <c r="AZ31" s="750"/>
      <c r="BA31" s="750"/>
      <c r="BB31" s="750"/>
      <c r="BC31" s="750"/>
      <c r="BD31" s="750"/>
      <c r="BE31" s="750"/>
      <c r="BF31" s="750"/>
      <c r="BG31" s="750"/>
      <c r="BH31" s="750"/>
      <c r="BI31" s="750"/>
      <c r="BJ31" s="750"/>
      <c r="BK31" s="750"/>
      <c r="BL31" s="750"/>
      <c r="BM31" s="750"/>
      <c r="BN31" s="750"/>
      <c r="BO31" s="750"/>
      <c r="BP31" s="750"/>
      <c r="BQ31" s="750"/>
      <c r="BR31" s="750"/>
      <c r="BS31" s="750"/>
      <c r="BT31" s="750"/>
      <c r="BU31" s="750"/>
      <c r="BV31" s="750"/>
      <c r="BW31" s="750"/>
      <c r="BX31" s="750"/>
      <c r="BY31" s="750"/>
      <c r="BZ31" s="750"/>
      <c r="CA31" s="750"/>
      <c r="CB31" s="750"/>
      <c r="CC31" s="750"/>
      <c r="CD31" s="750"/>
      <c r="CE31" s="750"/>
      <c r="CF31" s="750"/>
      <c r="CG31" s="750"/>
      <c r="CH31" s="750"/>
      <c r="CI31" s="750"/>
      <c r="CJ31" s="750"/>
      <c r="CK31" s="750"/>
      <c r="CL31" s="750"/>
      <c r="CM31" s="750"/>
      <c r="CN31" s="750"/>
      <c r="CO31" s="750"/>
      <c r="CP31" s="750"/>
      <c r="CQ31" s="750"/>
      <c r="CR31" s="750"/>
      <c r="CS31" s="750"/>
      <c r="CT31" s="750"/>
      <c r="CU31" s="750"/>
      <c r="CV31" s="750"/>
      <c r="CW31" s="750"/>
      <c r="CX31" s="750"/>
      <c r="CY31" s="750"/>
      <c r="CZ31" s="750"/>
      <c r="DA31" s="750"/>
      <c r="DB31" s="750"/>
      <c r="DC31" s="750"/>
      <c r="DD31" s="750"/>
      <c r="DE31" s="750"/>
      <c r="DF31" s="750"/>
      <c r="DG31" s="750"/>
      <c r="DH31" s="750"/>
      <c r="DI31" s="750"/>
      <c r="DJ31" s="750"/>
      <c r="DK31" s="750"/>
      <c r="DL31" s="750"/>
      <c r="DM31" s="750"/>
      <c r="DN31" s="750"/>
      <c r="DO31" s="750"/>
      <c r="DP31" s="750"/>
      <c r="DQ31" s="750"/>
      <c r="DR31" s="750"/>
      <c r="DS31" s="750"/>
      <c r="DT31" s="750"/>
      <c r="DU31" s="750"/>
      <c r="DV31" s="750"/>
      <c r="DW31" s="750"/>
      <c r="DX31" s="750"/>
      <c r="DY31" s="750"/>
      <c r="DZ31" s="750"/>
      <c r="EA31" s="750"/>
      <c r="EB31" s="750"/>
      <c r="EC31" s="750"/>
      <c r="ED31" s="750"/>
      <c r="EE31" s="750"/>
      <c r="EF31" s="750"/>
      <c r="EG31" s="750"/>
      <c r="EH31" s="750"/>
      <c r="EI31" s="750"/>
      <c r="EJ31" s="750"/>
      <c r="EK31" s="750"/>
      <c r="EL31" s="750"/>
      <c r="EM31" s="750"/>
      <c r="EN31" s="750"/>
      <c r="EO31" s="750"/>
      <c r="EP31" s="750"/>
      <c r="EQ31" s="750"/>
      <c r="ER31" s="750"/>
      <c r="ES31" s="750"/>
      <c r="ET31" s="750"/>
      <c r="EU31" s="750"/>
      <c r="EV31" s="750"/>
      <c r="EW31" s="750"/>
      <c r="EX31" s="750"/>
      <c r="EY31" s="750"/>
      <c r="EZ31" s="750"/>
      <c r="FA31" s="750"/>
      <c r="FB31" s="750"/>
      <c r="FC31" s="750"/>
      <c r="FD31" s="750"/>
      <c r="FE31" s="750"/>
      <c r="FF31" s="750"/>
      <c r="FG31" s="750"/>
      <c r="FH31" s="750"/>
      <c r="FI31" s="750"/>
      <c r="FJ31" s="750"/>
      <c r="FK31" s="750"/>
      <c r="FL31" s="750"/>
      <c r="FM31" s="750"/>
      <c r="FN31" s="750"/>
      <c r="FO31" s="750"/>
      <c r="FP31" s="750"/>
      <c r="FQ31" s="750"/>
      <c r="FR31" s="750"/>
      <c r="FS31" s="750"/>
      <c r="FT31" s="750"/>
      <c r="FU31" s="750"/>
      <c r="FV31" s="750"/>
      <c r="FW31" s="750"/>
      <c r="FX31" s="750"/>
      <c r="FY31" s="750"/>
      <c r="FZ31" s="750"/>
      <c r="GA31" s="750"/>
      <c r="GB31" s="750"/>
      <c r="GC31" s="750"/>
      <c r="GD31" s="750"/>
      <c r="GE31" s="750"/>
      <c r="GF31" s="750"/>
      <c r="GG31" s="750"/>
      <c r="GH31" s="750"/>
      <c r="GI31" s="750"/>
      <c r="GJ31" s="750"/>
      <c r="GK31" s="750"/>
      <c r="GL31" s="750"/>
      <c r="GM31" s="750"/>
      <c r="GN31" s="750"/>
      <c r="GO31" s="750"/>
      <c r="GP31" s="750"/>
      <c r="GQ31" s="750"/>
      <c r="GR31" s="750"/>
      <c r="GS31" s="750"/>
      <c r="GT31" s="750"/>
      <c r="GU31" s="750"/>
      <c r="GV31" s="750"/>
      <c r="GW31" s="750"/>
      <c r="GX31" s="750"/>
      <c r="GY31" s="750"/>
      <c r="GZ31" s="750"/>
      <c r="HA31" s="750"/>
      <c r="HB31" s="750"/>
      <c r="HC31" s="750"/>
      <c r="HD31" s="750"/>
      <c r="HE31" s="750"/>
      <c r="HF31" s="750"/>
      <c r="HG31" s="750"/>
      <c r="HH31" s="750"/>
      <c r="HI31" s="750"/>
      <c r="HJ31" s="750"/>
      <c r="HK31" s="750"/>
      <c r="HL31" s="750"/>
      <c r="HM31" s="750"/>
      <c r="HN31" s="750"/>
      <c r="HO31" s="750"/>
      <c r="HP31" s="750"/>
      <c r="HQ31" s="750"/>
      <c r="HR31" s="750"/>
      <c r="HS31" s="750"/>
      <c r="HT31" s="750"/>
      <c r="HU31" s="750"/>
      <c r="HV31" s="750"/>
      <c r="HW31" s="750"/>
      <c r="HX31" s="750"/>
      <c r="HY31" s="750"/>
      <c r="HZ31" s="750"/>
      <c r="IA31" s="750"/>
      <c r="IB31" s="750"/>
      <c r="IC31" s="750"/>
      <c r="ID31" s="750"/>
      <c r="IE31" s="750"/>
      <c r="IF31" s="750"/>
      <c r="IG31" s="750"/>
      <c r="IH31" s="750"/>
      <c r="II31" s="750"/>
      <c r="IJ31" s="750"/>
      <c r="IK31" s="750"/>
      <c r="IL31" s="750"/>
      <c r="IM31" s="750"/>
      <c r="IN31" s="750"/>
      <c r="IO31" s="750"/>
      <c r="IP31" s="750"/>
      <c r="IQ31" s="750"/>
      <c r="IR31" s="750"/>
      <c r="IS31" s="750"/>
      <c r="IT31" s="750"/>
      <c r="IU31" s="750"/>
      <c r="IV31" s="750"/>
      <c r="IW31" s="750"/>
      <c r="IX31" s="750"/>
    </row>
    <row r="32" spans="1:258" ht="28.5">
      <c r="A32" s="775">
        <v>4</v>
      </c>
      <c r="B32" s="322" t="s">
        <v>940</v>
      </c>
      <c r="C32" s="322"/>
      <c r="D32" s="322"/>
      <c r="E32" s="743"/>
      <c r="F32" s="748"/>
      <c r="G32" s="748"/>
      <c r="H32" s="748"/>
      <c r="I32" s="748"/>
      <c r="J32" s="776">
        <v>120000</v>
      </c>
      <c r="K32" s="776">
        <v>25500</v>
      </c>
      <c r="L32" s="776">
        <v>0</v>
      </c>
      <c r="M32" s="776">
        <v>0</v>
      </c>
      <c r="N32" s="776">
        <v>94500</v>
      </c>
      <c r="O32" s="776">
        <v>94500</v>
      </c>
      <c r="P32" s="776">
        <v>0</v>
      </c>
      <c r="Q32" s="776">
        <v>0</v>
      </c>
      <c r="R32" s="776">
        <v>0</v>
      </c>
      <c r="S32" s="776">
        <v>0</v>
      </c>
      <c r="T32" s="776">
        <v>0</v>
      </c>
      <c r="U32" s="776">
        <v>0</v>
      </c>
      <c r="V32" s="776">
        <v>0</v>
      </c>
      <c r="W32" s="776">
        <v>0</v>
      </c>
      <c r="X32" s="776">
        <v>0</v>
      </c>
      <c r="Y32" s="776">
        <v>0</v>
      </c>
      <c r="Z32" s="776">
        <v>0</v>
      </c>
      <c r="AA32" s="776">
        <v>0</v>
      </c>
      <c r="AB32" s="776">
        <v>0</v>
      </c>
      <c r="AC32" s="776">
        <v>85000</v>
      </c>
      <c r="AD32" s="776">
        <v>25500</v>
      </c>
      <c r="AE32" s="776">
        <v>0</v>
      </c>
      <c r="AF32" s="776">
        <v>59500</v>
      </c>
      <c r="AG32" s="776">
        <v>59500</v>
      </c>
      <c r="AH32" s="776">
        <v>0</v>
      </c>
      <c r="AI32" s="776">
        <v>0</v>
      </c>
      <c r="AJ32" s="776">
        <v>0</v>
      </c>
      <c r="AK32" s="776">
        <v>0</v>
      </c>
      <c r="AL32" s="776">
        <v>0</v>
      </c>
      <c r="AM32" s="776">
        <v>0</v>
      </c>
      <c r="AN32" s="776">
        <v>0</v>
      </c>
      <c r="AO32" s="748"/>
      <c r="AP32" s="762"/>
      <c r="AQ32" s="762"/>
      <c r="AR32" s="762"/>
      <c r="AS32" s="762"/>
      <c r="AT32" s="762"/>
      <c r="AU32" s="762"/>
      <c r="AV32" s="762"/>
      <c r="AW32" s="762"/>
      <c r="AX32" s="762"/>
      <c r="AY32" s="762"/>
      <c r="AZ32" s="762"/>
      <c r="BA32" s="762"/>
      <c r="BB32" s="762"/>
      <c r="BC32" s="762"/>
      <c r="BD32" s="762"/>
      <c r="BE32" s="762"/>
      <c r="BF32" s="762"/>
      <c r="BG32" s="762"/>
      <c r="BH32" s="762"/>
      <c r="BI32" s="762"/>
      <c r="BJ32" s="762"/>
      <c r="BK32" s="762"/>
      <c r="BL32" s="762"/>
      <c r="BM32" s="762"/>
      <c r="BN32" s="762"/>
      <c r="BO32" s="762"/>
      <c r="BP32" s="762"/>
      <c r="BQ32" s="762"/>
      <c r="BR32" s="762"/>
      <c r="BS32" s="762"/>
      <c r="BT32" s="762"/>
      <c r="BU32" s="762"/>
      <c r="BV32" s="762"/>
      <c r="BW32" s="762"/>
      <c r="BX32" s="762"/>
      <c r="BY32" s="762"/>
      <c r="BZ32" s="762"/>
      <c r="CA32" s="762"/>
      <c r="CB32" s="762"/>
      <c r="CC32" s="762"/>
      <c r="CD32" s="762"/>
      <c r="CE32" s="762"/>
      <c r="CF32" s="762"/>
      <c r="CG32" s="762"/>
      <c r="CH32" s="762"/>
      <c r="CI32" s="762"/>
      <c r="CJ32" s="762"/>
      <c r="CK32" s="762"/>
      <c r="CL32" s="762"/>
      <c r="CM32" s="762"/>
      <c r="CN32" s="762"/>
      <c r="CO32" s="762"/>
      <c r="CP32" s="762"/>
      <c r="CQ32" s="762"/>
      <c r="CR32" s="762"/>
      <c r="CS32" s="762"/>
      <c r="CT32" s="762"/>
      <c r="CU32" s="762"/>
      <c r="CV32" s="762"/>
      <c r="CW32" s="762"/>
      <c r="CX32" s="762"/>
      <c r="CY32" s="762"/>
      <c r="CZ32" s="762"/>
      <c r="DA32" s="762"/>
      <c r="DB32" s="762"/>
      <c r="DC32" s="762"/>
      <c r="DD32" s="762"/>
      <c r="DE32" s="762"/>
      <c r="DF32" s="762"/>
      <c r="DG32" s="762"/>
      <c r="DH32" s="762"/>
      <c r="DI32" s="762"/>
      <c r="DJ32" s="762"/>
      <c r="DK32" s="762"/>
      <c r="DL32" s="762"/>
      <c r="DM32" s="762"/>
      <c r="DN32" s="762"/>
      <c r="DO32" s="762"/>
      <c r="DP32" s="762"/>
      <c r="DQ32" s="762"/>
      <c r="DR32" s="762"/>
      <c r="DS32" s="762"/>
      <c r="DT32" s="762"/>
      <c r="DU32" s="762"/>
      <c r="DV32" s="762"/>
      <c r="DW32" s="762"/>
      <c r="DX32" s="762"/>
      <c r="DY32" s="762"/>
      <c r="DZ32" s="762"/>
      <c r="EA32" s="762"/>
      <c r="EB32" s="762"/>
      <c r="EC32" s="762"/>
      <c r="ED32" s="762"/>
      <c r="EE32" s="762"/>
      <c r="EF32" s="762"/>
      <c r="EG32" s="762"/>
      <c r="EH32" s="762"/>
      <c r="EI32" s="762"/>
      <c r="EJ32" s="762"/>
      <c r="EK32" s="762"/>
      <c r="EL32" s="762"/>
      <c r="EM32" s="762"/>
      <c r="EN32" s="762"/>
      <c r="EO32" s="762"/>
      <c r="EP32" s="762"/>
      <c r="EQ32" s="762"/>
      <c r="ER32" s="762"/>
      <c r="ES32" s="762"/>
      <c r="ET32" s="762"/>
      <c r="EU32" s="762"/>
      <c r="EV32" s="762"/>
      <c r="EW32" s="762"/>
      <c r="EX32" s="762"/>
      <c r="EY32" s="762"/>
      <c r="EZ32" s="762"/>
      <c r="FA32" s="762"/>
      <c r="FB32" s="762"/>
      <c r="FC32" s="762"/>
      <c r="FD32" s="762"/>
      <c r="FE32" s="762"/>
      <c r="FF32" s="762"/>
      <c r="FG32" s="762"/>
      <c r="FH32" s="762"/>
      <c r="FI32" s="762"/>
      <c r="FJ32" s="762"/>
      <c r="FK32" s="762"/>
      <c r="FL32" s="762"/>
      <c r="FM32" s="762"/>
      <c r="FN32" s="762"/>
      <c r="FO32" s="762"/>
      <c r="FP32" s="762"/>
      <c r="FQ32" s="762"/>
      <c r="FR32" s="762"/>
      <c r="FS32" s="762"/>
      <c r="FT32" s="762"/>
      <c r="FU32" s="762"/>
      <c r="FV32" s="762"/>
      <c r="FW32" s="762"/>
      <c r="FX32" s="762"/>
      <c r="FY32" s="762"/>
      <c r="FZ32" s="762"/>
      <c r="GA32" s="762"/>
      <c r="GB32" s="762"/>
      <c r="GC32" s="762"/>
      <c r="GD32" s="762"/>
      <c r="GE32" s="762"/>
      <c r="GF32" s="762"/>
      <c r="GG32" s="762"/>
      <c r="GH32" s="762"/>
      <c r="GI32" s="762"/>
      <c r="GJ32" s="762"/>
      <c r="GK32" s="762"/>
      <c r="GL32" s="762"/>
      <c r="GM32" s="762"/>
      <c r="GN32" s="762"/>
      <c r="GO32" s="762"/>
      <c r="GP32" s="762"/>
      <c r="GQ32" s="762"/>
      <c r="GR32" s="762"/>
      <c r="GS32" s="762"/>
      <c r="GT32" s="762"/>
      <c r="GU32" s="762"/>
      <c r="GV32" s="762"/>
      <c r="GW32" s="762"/>
      <c r="GX32" s="762"/>
      <c r="GY32" s="762"/>
      <c r="GZ32" s="762"/>
      <c r="HA32" s="762"/>
      <c r="HB32" s="762"/>
      <c r="HC32" s="762"/>
      <c r="HD32" s="762"/>
      <c r="HE32" s="762"/>
      <c r="HF32" s="762"/>
      <c r="HG32" s="762"/>
      <c r="HH32" s="762"/>
      <c r="HI32" s="762"/>
      <c r="HJ32" s="762"/>
      <c r="HK32" s="762"/>
      <c r="HL32" s="762"/>
      <c r="HM32" s="762"/>
      <c r="HN32" s="762"/>
      <c r="HO32" s="762"/>
      <c r="HP32" s="762"/>
      <c r="HQ32" s="762"/>
      <c r="HR32" s="762"/>
      <c r="HS32" s="762"/>
      <c r="HT32" s="762"/>
      <c r="HU32" s="762"/>
      <c r="HV32" s="762"/>
      <c r="HW32" s="762"/>
      <c r="HX32" s="762"/>
      <c r="HY32" s="762"/>
      <c r="HZ32" s="762"/>
      <c r="IA32" s="762"/>
      <c r="IB32" s="762"/>
      <c r="IC32" s="762"/>
      <c r="ID32" s="762"/>
      <c r="IE32" s="762"/>
      <c r="IF32" s="762"/>
      <c r="IG32" s="762"/>
      <c r="IH32" s="762"/>
      <c r="II32" s="762"/>
      <c r="IJ32" s="762"/>
      <c r="IK32" s="762"/>
      <c r="IL32" s="762"/>
      <c r="IM32" s="762"/>
      <c r="IN32" s="762"/>
      <c r="IO32" s="762"/>
      <c r="IP32" s="762"/>
      <c r="IQ32" s="762"/>
      <c r="IR32" s="762"/>
      <c r="IS32" s="762"/>
      <c r="IT32" s="762"/>
      <c r="IU32" s="762"/>
      <c r="IV32" s="762"/>
      <c r="IW32" s="762"/>
      <c r="IX32" s="762"/>
    </row>
    <row r="33" spans="1:258" ht="38.25" customHeight="1">
      <c r="A33" s="778" t="s">
        <v>186</v>
      </c>
      <c r="B33" s="779" t="s">
        <v>941</v>
      </c>
      <c r="C33" s="779" t="s">
        <v>1793</v>
      </c>
      <c r="D33" s="489" t="s">
        <v>1792</v>
      </c>
      <c r="E33" s="780"/>
      <c r="F33" s="494" t="s">
        <v>942</v>
      </c>
      <c r="G33" s="323"/>
      <c r="H33" s="323"/>
      <c r="I33" s="323"/>
      <c r="J33" s="323">
        <v>50000</v>
      </c>
      <c r="K33" s="323">
        <v>15000</v>
      </c>
      <c r="L33" s="323"/>
      <c r="M33" s="323"/>
      <c r="N33" s="323">
        <v>35000</v>
      </c>
      <c r="O33" s="323">
        <v>35000</v>
      </c>
      <c r="P33" s="323"/>
      <c r="Q33" s="323"/>
      <c r="R33" s="323"/>
      <c r="S33" s="323"/>
      <c r="T33" s="323"/>
      <c r="U33" s="323"/>
      <c r="V33" s="323"/>
      <c r="W33" s="323"/>
      <c r="X33" s="323"/>
      <c r="Y33" s="323"/>
      <c r="Z33" s="323"/>
      <c r="AA33" s="323"/>
      <c r="AB33" s="323"/>
      <c r="AC33" s="323">
        <v>50000</v>
      </c>
      <c r="AD33" s="323">
        <v>15000</v>
      </c>
      <c r="AE33" s="323">
        <v>0</v>
      </c>
      <c r="AF33" s="323">
        <v>35000</v>
      </c>
      <c r="AG33" s="323">
        <v>35000</v>
      </c>
      <c r="AH33" s="323">
        <v>0</v>
      </c>
      <c r="AI33" s="323"/>
      <c r="AJ33" s="323"/>
      <c r="AK33" s="323"/>
      <c r="AL33" s="323"/>
      <c r="AM33" s="323"/>
      <c r="AN33" s="323"/>
      <c r="AO33" s="323"/>
      <c r="AP33" s="750"/>
      <c r="AQ33" s="750"/>
      <c r="AR33" s="750"/>
      <c r="AS33" s="750"/>
      <c r="AT33" s="750"/>
      <c r="AU33" s="750"/>
      <c r="AV33" s="750"/>
      <c r="AW33" s="750"/>
      <c r="AX33" s="750"/>
      <c r="AY33" s="750"/>
      <c r="AZ33" s="750"/>
      <c r="BA33" s="750"/>
      <c r="BB33" s="750"/>
      <c r="BC33" s="750"/>
      <c r="BD33" s="750"/>
      <c r="BE33" s="750"/>
      <c r="BF33" s="750"/>
      <c r="BG33" s="750"/>
      <c r="BH33" s="750"/>
      <c r="BI33" s="750"/>
      <c r="BJ33" s="750"/>
      <c r="BK33" s="750"/>
      <c r="BL33" s="750"/>
      <c r="BM33" s="750"/>
      <c r="BN33" s="750"/>
      <c r="BO33" s="750"/>
      <c r="BP33" s="750"/>
      <c r="BQ33" s="750"/>
      <c r="BR33" s="750"/>
      <c r="BS33" s="750"/>
      <c r="BT33" s="750"/>
      <c r="BU33" s="750"/>
      <c r="BV33" s="750"/>
      <c r="BW33" s="750"/>
      <c r="BX33" s="750"/>
      <c r="BY33" s="750"/>
      <c r="BZ33" s="750"/>
      <c r="CA33" s="750"/>
      <c r="CB33" s="750"/>
      <c r="CC33" s="750"/>
      <c r="CD33" s="750"/>
      <c r="CE33" s="750"/>
      <c r="CF33" s="750"/>
      <c r="CG33" s="750"/>
      <c r="CH33" s="750"/>
      <c r="CI33" s="750"/>
      <c r="CJ33" s="750"/>
      <c r="CK33" s="750"/>
      <c r="CL33" s="750"/>
      <c r="CM33" s="750"/>
      <c r="CN33" s="750"/>
      <c r="CO33" s="750"/>
      <c r="CP33" s="750"/>
      <c r="CQ33" s="750"/>
      <c r="CR33" s="750"/>
      <c r="CS33" s="750"/>
      <c r="CT33" s="750"/>
      <c r="CU33" s="750"/>
      <c r="CV33" s="750"/>
      <c r="CW33" s="750"/>
      <c r="CX33" s="750"/>
      <c r="CY33" s="750"/>
      <c r="CZ33" s="750"/>
      <c r="DA33" s="750"/>
      <c r="DB33" s="750"/>
      <c r="DC33" s="750"/>
      <c r="DD33" s="750"/>
      <c r="DE33" s="750"/>
      <c r="DF33" s="750"/>
      <c r="DG33" s="750"/>
      <c r="DH33" s="750"/>
      <c r="DI33" s="750"/>
      <c r="DJ33" s="750"/>
      <c r="DK33" s="750"/>
      <c r="DL33" s="750"/>
      <c r="DM33" s="750"/>
      <c r="DN33" s="750"/>
      <c r="DO33" s="750"/>
      <c r="DP33" s="750"/>
      <c r="DQ33" s="750"/>
      <c r="DR33" s="750"/>
      <c r="DS33" s="750"/>
      <c r="DT33" s="750"/>
      <c r="DU33" s="750"/>
      <c r="DV33" s="750"/>
      <c r="DW33" s="750"/>
      <c r="DX33" s="750"/>
      <c r="DY33" s="750"/>
      <c r="DZ33" s="750"/>
      <c r="EA33" s="750"/>
      <c r="EB33" s="750"/>
      <c r="EC33" s="750"/>
      <c r="ED33" s="750"/>
      <c r="EE33" s="750"/>
      <c r="EF33" s="750"/>
      <c r="EG33" s="750"/>
      <c r="EH33" s="750"/>
      <c r="EI33" s="750"/>
      <c r="EJ33" s="750"/>
      <c r="EK33" s="750"/>
      <c r="EL33" s="750"/>
      <c r="EM33" s="750"/>
      <c r="EN33" s="750"/>
      <c r="EO33" s="750"/>
      <c r="EP33" s="750"/>
      <c r="EQ33" s="750"/>
      <c r="ER33" s="750"/>
      <c r="ES33" s="750"/>
      <c r="ET33" s="750"/>
      <c r="EU33" s="750"/>
      <c r="EV33" s="750"/>
      <c r="EW33" s="750"/>
      <c r="EX33" s="750"/>
      <c r="EY33" s="750"/>
      <c r="EZ33" s="750"/>
      <c r="FA33" s="750"/>
      <c r="FB33" s="750"/>
      <c r="FC33" s="750"/>
      <c r="FD33" s="750"/>
      <c r="FE33" s="750"/>
      <c r="FF33" s="750"/>
      <c r="FG33" s="750"/>
      <c r="FH33" s="750"/>
      <c r="FI33" s="750"/>
      <c r="FJ33" s="750"/>
      <c r="FK33" s="750"/>
      <c r="FL33" s="750"/>
      <c r="FM33" s="750"/>
      <c r="FN33" s="750"/>
      <c r="FO33" s="750"/>
      <c r="FP33" s="750"/>
      <c r="FQ33" s="750"/>
      <c r="FR33" s="750"/>
      <c r="FS33" s="750"/>
      <c r="FT33" s="750"/>
      <c r="FU33" s="750"/>
      <c r="FV33" s="750"/>
      <c r="FW33" s="750"/>
      <c r="FX33" s="750"/>
      <c r="FY33" s="750"/>
      <c r="FZ33" s="750"/>
      <c r="GA33" s="750"/>
      <c r="GB33" s="750"/>
      <c r="GC33" s="750"/>
      <c r="GD33" s="750"/>
      <c r="GE33" s="750"/>
      <c r="GF33" s="750"/>
      <c r="GG33" s="750"/>
      <c r="GH33" s="750"/>
      <c r="GI33" s="750"/>
      <c r="GJ33" s="750"/>
      <c r="GK33" s="750"/>
      <c r="GL33" s="750"/>
      <c r="GM33" s="750"/>
      <c r="GN33" s="750"/>
      <c r="GO33" s="750"/>
      <c r="GP33" s="750"/>
      <c r="GQ33" s="750"/>
      <c r="GR33" s="750"/>
      <c r="GS33" s="750"/>
      <c r="GT33" s="750"/>
      <c r="GU33" s="750"/>
      <c r="GV33" s="750"/>
      <c r="GW33" s="750"/>
      <c r="GX33" s="750"/>
      <c r="GY33" s="750"/>
      <c r="GZ33" s="750"/>
      <c r="HA33" s="750"/>
      <c r="HB33" s="750"/>
      <c r="HC33" s="750"/>
      <c r="HD33" s="750"/>
      <c r="HE33" s="750"/>
      <c r="HF33" s="750"/>
      <c r="HG33" s="750"/>
      <c r="HH33" s="750"/>
      <c r="HI33" s="750"/>
      <c r="HJ33" s="750"/>
      <c r="HK33" s="750"/>
      <c r="HL33" s="750"/>
      <c r="HM33" s="750"/>
      <c r="HN33" s="750"/>
      <c r="HO33" s="750"/>
      <c r="HP33" s="750"/>
      <c r="HQ33" s="750"/>
      <c r="HR33" s="750"/>
      <c r="HS33" s="750"/>
      <c r="HT33" s="750"/>
      <c r="HU33" s="750"/>
      <c r="HV33" s="750"/>
      <c r="HW33" s="750"/>
      <c r="HX33" s="750"/>
      <c r="HY33" s="750"/>
      <c r="HZ33" s="750"/>
      <c r="IA33" s="750"/>
      <c r="IB33" s="750"/>
      <c r="IC33" s="750"/>
      <c r="ID33" s="750"/>
      <c r="IE33" s="750"/>
      <c r="IF33" s="750"/>
      <c r="IG33" s="750"/>
      <c r="IH33" s="750"/>
      <c r="II33" s="750"/>
      <c r="IJ33" s="750"/>
      <c r="IK33" s="750"/>
      <c r="IL33" s="750"/>
      <c r="IM33" s="750"/>
      <c r="IN33" s="750"/>
      <c r="IO33" s="750"/>
      <c r="IP33" s="750"/>
      <c r="IQ33" s="750"/>
      <c r="IR33" s="750"/>
      <c r="IS33" s="750"/>
      <c r="IT33" s="750"/>
      <c r="IU33" s="750"/>
      <c r="IV33" s="750"/>
      <c r="IW33" s="750"/>
      <c r="IX33" s="750"/>
    </row>
    <row r="34" spans="1:258" ht="26.25" customHeight="1">
      <c r="A34" s="778" t="s">
        <v>917</v>
      </c>
      <c r="B34" s="779" t="s">
        <v>943</v>
      </c>
      <c r="C34" s="779" t="s">
        <v>1793</v>
      </c>
      <c r="D34" s="489" t="s">
        <v>1792</v>
      </c>
      <c r="E34" s="780"/>
      <c r="F34" s="494" t="s">
        <v>942</v>
      </c>
      <c r="G34" s="323"/>
      <c r="H34" s="323"/>
      <c r="I34" s="323"/>
      <c r="J34" s="323">
        <v>35000</v>
      </c>
      <c r="K34" s="323">
        <v>10500</v>
      </c>
      <c r="L34" s="323"/>
      <c r="M34" s="323"/>
      <c r="N34" s="323">
        <v>24500</v>
      </c>
      <c r="O34" s="323">
        <v>24500</v>
      </c>
      <c r="P34" s="323"/>
      <c r="Q34" s="323"/>
      <c r="R34" s="323"/>
      <c r="S34" s="323"/>
      <c r="T34" s="323"/>
      <c r="U34" s="323"/>
      <c r="V34" s="323"/>
      <c r="W34" s="323"/>
      <c r="X34" s="323"/>
      <c r="Y34" s="323"/>
      <c r="Z34" s="323"/>
      <c r="AA34" s="323"/>
      <c r="AB34" s="323"/>
      <c r="AC34" s="323">
        <v>35000</v>
      </c>
      <c r="AD34" s="323">
        <v>10500</v>
      </c>
      <c r="AE34" s="323">
        <v>0</v>
      </c>
      <c r="AF34" s="323">
        <v>24500</v>
      </c>
      <c r="AG34" s="323">
        <v>24500</v>
      </c>
      <c r="AH34" s="323">
        <v>0</v>
      </c>
      <c r="AI34" s="323"/>
      <c r="AJ34" s="323"/>
      <c r="AK34" s="323"/>
      <c r="AL34" s="323"/>
      <c r="AM34" s="323"/>
      <c r="AN34" s="323"/>
      <c r="AO34" s="323"/>
      <c r="AP34" s="781"/>
      <c r="AQ34" s="781"/>
      <c r="AR34" s="781"/>
      <c r="AS34" s="781"/>
      <c r="AT34" s="781"/>
      <c r="AU34" s="781"/>
      <c r="AV34" s="781"/>
      <c r="AW34" s="781"/>
      <c r="AX34" s="781"/>
      <c r="AY34" s="781"/>
      <c r="AZ34" s="781"/>
      <c r="BA34" s="781"/>
      <c r="BB34" s="781"/>
      <c r="BC34" s="781"/>
      <c r="BD34" s="781"/>
      <c r="BE34" s="781"/>
      <c r="BF34" s="781"/>
      <c r="BG34" s="781"/>
      <c r="BH34" s="781"/>
      <c r="BI34" s="781"/>
      <c r="BJ34" s="781"/>
      <c r="BK34" s="781"/>
      <c r="BL34" s="781"/>
      <c r="BM34" s="781"/>
      <c r="BN34" s="781"/>
      <c r="BO34" s="781"/>
      <c r="BP34" s="781"/>
      <c r="BQ34" s="781"/>
      <c r="BR34" s="781"/>
      <c r="BS34" s="781"/>
      <c r="BT34" s="781"/>
      <c r="BU34" s="781"/>
      <c r="BV34" s="781"/>
      <c r="BW34" s="781"/>
      <c r="BX34" s="781"/>
      <c r="BY34" s="781"/>
      <c r="BZ34" s="781"/>
      <c r="CA34" s="781"/>
      <c r="CB34" s="781"/>
      <c r="CC34" s="781"/>
      <c r="CD34" s="781"/>
      <c r="CE34" s="781"/>
      <c r="CF34" s="781"/>
      <c r="CG34" s="781"/>
      <c r="CH34" s="781"/>
      <c r="CI34" s="781"/>
      <c r="CJ34" s="781"/>
      <c r="CK34" s="781"/>
      <c r="CL34" s="781"/>
      <c r="CM34" s="781"/>
      <c r="CN34" s="781"/>
      <c r="CO34" s="781"/>
      <c r="CP34" s="781"/>
      <c r="CQ34" s="781"/>
      <c r="CR34" s="781"/>
      <c r="CS34" s="781"/>
      <c r="CT34" s="781"/>
      <c r="CU34" s="781"/>
      <c r="CV34" s="781"/>
      <c r="CW34" s="781"/>
      <c r="CX34" s="781"/>
      <c r="CY34" s="781"/>
      <c r="CZ34" s="781"/>
      <c r="DA34" s="781"/>
      <c r="DB34" s="781"/>
      <c r="DC34" s="781"/>
      <c r="DD34" s="781"/>
      <c r="DE34" s="781"/>
      <c r="DF34" s="781"/>
      <c r="DG34" s="781"/>
      <c r="DH34" s="781"/>
      <c r="DI34" s="781"/>
      <c r="DJ34" s="781"/>
      <c r="DK34" s="781"/>
      <c r="DL34" s="781"/>
      <c r="DM34" s="781"/>
      <c r="DN34" s="781"/>
      <c r="DO34" s="781"/>
      <c r="DP34" s="781"/>
      <c r="DQ34" s="781"/>
      <c r="DR34" s="781"/>
      <c r="DS34" s="781"/>
      <c r="DT34" s="781"/>
      <c r="DU34" s="781"/>
      <c r="DV34" s="781"/>
      <c r="DW34" s="781"/>
      <c r="DX34" s="781"/>
      <c r="DY34" s="781"/>
      <c r="DZ34" s="781"/>
      <c r="EA34" s="781"/>
      <c r="EB34" s="781"/>
      <c r="EC34" s="781"/>
      <c r="ED34" s="781"/>
      <c r="EE34" s="781"/>
      <c r="EF34" s="781"/>
      <c r="EG34" s="781"/>
      <c r="EH34" s="781"/>
      <c r="EI34" s="781"/>
      <c r="EJ34" s="781"/>
      <c r="EK34" s="781"/>
      <c r="EL34" s="781"/>
      <c r="EM34" s="781"/>
      <c r="EN34" s="781"/>
      <c r="EO34" s="781"/>
      <c r="EP34" s="781"/>
      <c r="EQ34" s="781"/>
      <c r="ER34" s="781"/>
      <c r="ES34" s="781"/>
      <c r="ET34" s="781"/>
      <c r="EU34" s="781"/>
      <c r="EV34" s="781"/>
      <c r="EW34" s="781"/>
      <c r="EX34" s="781"/>
      <c r="EY34" s="781"/>
      <c r="EZ34" s="781"/>
      <c r="FA34" s="781"/>
      <c r="FB34" s="781"/>
      <c r="FC34" s="781"/>
      <c r="FD34" s="781"/>
      <c r="FE34" s="781"/>
      <c r="FF34" s="781"/>
      <c r="FG34" s="781"/>
      <c r="FH34" s="781"/>
      <c r="FI34" s="781"/>
      <c r="FJ34" s="781"/>
      <c r="FK34" s="781"/>
      <c r="FL34" s="781"/>
      <c r="FM34" s="781"/>
      <c r="FN34" s="781"/>
      <c r="FO34" s="781"/>
      <c r="FP34" s="781"/>
      <c r="FQ34" s="781"/>
      <c r="FR34" s="781"/>
      <c r="FS34" s="781"/>
      <c r="FT34" s="781"/>
      <c r="FU34" s="781"/>
      <c r="FV34" s="781"/>
      <c r="FW34" s="781"/>
      <c r="FX34" s="781"/>
      <c r="FY34" s="781"/>
      <c r="FZ34" s="781"/>
      <c r="GA34" s="781"/>
      <c r="GB34" s="781"/>
      <c r="GC34" s="781"/>
      <c r="GD34" s="781"/>
      <c r="GE34" s="781"/>
      <c r="GF34" s="781"/>
      <c r="GG34" s="781"/>
      <c r="GH34" s="781"/>
      <c r="GI34" s="781"/>
      <c r="GJ34" s="781"/>
      <c r="GK34" s="781"/>
      <c r="GL34" s="781"/>
      <c r="GM34" s="781"/>
      <c r="GN34" s="781"/>
      <c r="GO34" s="781"/>
      <c r="GP34" s="781"/>
      <c r="GQ34" s="781"/>
      <c r="GR34" s="781"/>
      <c r="GS34" s="781"/>
      <c r="GT34" s="781"/>
      <c r="GU34" s="781"/>
      <c r="GV34" s="781"/>
      <c r="GW34" s="781"/>
      <c r="GX34" s="781"/>
      <c r="GY34" s="781"/>
      <c r="GZ34" s="781"/>
      <c r="HA34" s="781"/>
      <c r="HB34" s="781"/>
      <c r="HC34" s="781"/>
      <c r="HD34" s="781"/>
      <c r="HE34" s="781"/>
      <c r="HF34" s="781"/>
      <c r="HG34" s="781"/>
      <c r="HH34" s="781"/>
      <c r="HI34" s="781"/>
      <c r="HJ34" s="781"/>
      <c r="HK34" s="781"/>
      <c r="HL34" s="781"/>
      <c r="HM34" s="781"/>
      <c r="HN34" s="781"/>
      <c r="HO34" s="781"/>
      <c r="HP34" s="781"/>
      <c r="HQ34" s="781"/>
      <c r="HR34" s="781"/>
      <c r="HS34" s="781"/>
      <c r="HT34" s="781"/>
      <c r="HU34" s="781"/>
      <c r="HV34" s="781"/>
      <c r="HW34" s="781"/>
      <c r="HX34" s="781"/>
      <c r="HY34" s="781"/>
      <c r="HZ34" s="781"/>
      <c r="IA34" s="781"/>
      <c r="IB34" s="781"/>
      <c r="IC34" s="781"/>
      <c r="ID34" s="781"/>
      <c r="IE34" s="781"/>
      <c r="IF34" s="781"/>
      <c r="IG34" s="781"/>
      <c r="IH34" s="781"/>
      <c r="II34" s="781"/>
      <c r="IJ34" s="781"/>
      <c r="IK34" s="781"/>
      <c r="IL34" s="781"/>
      <c r="IM34" s="781"/>
      <c r="IN34" s="781"/>
      <c r="IO34" s="781"/>
      <c r="IP34" s="781"/>
      <c r="IQ34" s="781"/>
      <c r="IR34" s="781"/>
      <c r="IS34" s="781"/>
      <c r="IT34" s="781"/>
      <c r="IU34" s="781"/>
      <c r="IV34" s="781"/>
      <c r="IW34" s="781"/>
      <c r="IX34" s="781"/>
    </row>
    <row r="35" spans="1:258" ht="39" customHeight="1">
      <c r="A35" s="785" t="s">
        <v>918</v>
      </c>
      <c r="B35" s="779" t="s">
        <v>945</v>
      </c>
      <c r="C35" s="779" t="s">
        <v>1793</v>
      </c>
      <c r="D35" s="489" t="s">
        <v>1792</v>
      </c>
      <c r="E35" s="786"/>
      <c r="F35" s="757"/>
      <c r="G35" s="757"/>
      <c r="H35" s="757"/>
      <c r="I35" s="757"/>
      <c r="J35" s="323">
        <v>35000</v>
      </c>
      <c r="K35" s="323">
        <v>0</v>
      </c>
      <c r="L35" s="323">
        <v>0</v>
      </c>
      <c r="M35" s="757"/>
      <c r="N35" s="323">
        <v>35000</v>
      </c>
      <c r="O35" s="323">
        <v>35000</v>
      </c>
      <c r="P35" s="757"/>
      <c r="Q35" s="771"/>
      <c r="R35" s="771"/>
      <c r="S35" s="771"/>
      <c r="T35" s="771"/>
      <c r="U35" s="771"/>
      <c r="V35" s="771"/>
      <c r="W35" s="771"/>
      <c r="X35" s="771"/>
      <c r="Y35" s="771"/>
      <c r="Z35" s="771"/>
      <c r="AA35" s="771"/>
      <c r="AB35" s="323"/>
      <c r="AC35" s="323">
        <v>35000</v>
      </c>
      <c r="AD35" s="323">
        <v>0</v>
      </c>
      <c r="AE35" s="323">
        <v>0</v>
      </c>
      <c r="AF35" s="323">
        <v>35000</v>
      </c>
      <c r="AG35" s="323">
        <v>35000</v>
      </c>
      <c r="AH35" s="323">
        <v>0</v>
      </c>
      <c r="AI35" s="323"/>
      <c r="AJ35" s="323"/>
      <c r="AK35" s="323"/>
      <c r="AL35" s="323"/>
      <c r="AM35" s="323"/>
      <c r="AN35" s="323"/>
      <c r="AO35" s="771"/>
      <c r="AP35" s="781"/>
      <c r="AQ35" s="781"/>
      <c r="AR35" s="781"/>
      <c r="AS35" s="781"/>
      <c r="AT35" s="781"/>
      <c r="AU35" s="781"/>
      <c r="AV35" s="781"/>
      <c r="AW35" s="781"/>
      <c r="AX35" s="781"/>
      <c r="AY35" s="781"/>
      <c r="AZ35" s="781"/>
      <c r="BA35" s="781"/>
      <c r="BB35" s="781"/>
      <c r="BC35" s="781"/>
      <c r="BD35" s="781"/>
      <c r="BE35" s="781"/>
      <c r="BF35" s="781"/>
      <c r="BG35" s="781"/>
      <c r="BH35" s="781"/>
      <c r="BI35" s="781"/>
      <c r="BJ35" s="781"/>
      <c r="BK35" s="781"/>
      <c r="BL35" s="781"/>
      <c r="BM35" s="781"/>
      <c r="BN35" s="781"/>
      <c r="BO35" s="781"/>
      <c r="BP35" s="781"/>
      <c r="BQ35" s="781"/>
      <c r="BR35" s="781"/>
      <c r="BS35" s="781"/>
      <c r="BT35" s="781"/>
      <c r="BU35" s="781"/>
      <c r="BV35" s="781"/>
      <c r="BW35" s="781"/>
      <c r="BX35" s="781"/>
      <c r="BY35" s="781"/>
      <c r="BZ35" s="781"/>
      <c r="CA35" s="781"/>
      <c r="CB35" s="781"/>
      <c r="CC35" s="781"/>
      <c r="CD35" s="781"/>
      <c r="CE35" s="781"/>
      <c r="CF35" s="781"/>
      <c r="CG35" s="781"/>
      <c r="CH35" s="781"/>
      <c r="CI35" s="781"/>
      <c r="CJ35" s="781"/>
      <c r="CK35" s="781"/>
      <c r="CL35" s="781"/>
      <c r="CM35" s="781"/>
      <c r="CN35" s="781"/>
      <c r="CO35" s="781"/>
      <c r="CP35" s="781"/>
      <c r="CQ35" s="781"/>
      <c r="CR35" s="781"/>
      <c r="CS35" s="781"/>
      <c r="CT35" s="781"/>
      <c r="CU35" s="781"/>
      <c r="CV35" s="781"/>
      <c r="CW35" s="781"/>
      <c r="CX35" s="781"/>
      <c r="CY35" s="781"/>
      <c r="CZ35" s="781"/>
      <c r="DA35" s="781"/>
      <c r="DB35" s="781"/>
      <c r="DC35" s="781"/>
      <c r="DD35" s="781"/>
      <c r="DE35" s="781"/>
      <c r="DF35" s="781"/>
      <c r="DG35" s="781"/>
      <c r="DH35" s="781"/>
      <c r="DI35" s="781"/>
      <c r="DJ35" s="781"/>
      <c r="DK35" s="781"/>
      <c r="DL35" s="781"/>
      <c r="DM35" s="781"/>
      <c r="DN35" s="781"/>
      <c r="DO35" s="781"/>
      <c r="DP35" s="781"/>
      <c r="DQ35" s="781"/>
      <c r="DR35" s="781"/>
      <c r="DS35" s="781"/>
      <c r="DT35" s="781"/>
      <c r="DU35" s="781"/>
      <c r="DV35" s="781"/>
      <c r="DW35" s="781"/>
      <c r="DX35" s="781"/>
      <c r="DY35" s="781"/>
      <c r="DZ35" s="781"/>
      <c r="EA35" s="781"/>
      <c r="EB35" s="781"/>
      <c r="EC35" s="781"/>
      <c r="ED35" s="781"/>
      <c r="EE35" s="781"/>
      <c r="EF35" s="781"/>
      <c r="EG35" s="781"/>
      <c r="EH35" s="781"/>
      <c r="EI35" s="781"/>
      <c r="EJ35" s="781"/>
      <c r="EK35" s="781"/>
      <c r="EL35" s="781"/>
      <c r="EM35" s="781"/>
      <c r="EN35" s="781"/>
      <c r="EO35" s="781"/>
      <c r="EP35" s="781"/>
      <c r="EQ35" s="781"/>
      <c r="ER35" s="781"/>
      <c r="ES35" s="781"/>
      <c r="ET35" s="781"/>
      <c r="EU35" s="781"/>
      <c r="EV35" s="781"/>
      <c r="EW35" s="781"/>
      <c r="EX35" s="781"/>
      <c r="EY35" s="781"/>
      <c r="EZ35" s="781"/>
      <c r="FA35" s="781"/>
      <c r="FB35" s="781"/>
      <c r="FC35" s="781"/>
      <c r="FD35" s="781"/>
      <c r="FE35" s="781"/>
      <c r="FF35" s="781"/>
      <c r="FG35" s="781"/>
      <c r="FH35" s="781"/>
      <c r="FI35" s="781"/>
      <c r="FJ35" s="781"/>
      <c r="FK35" s="781"/>
      <c r="FL35" s="781"/>
      <c r="FM35" s="781"/>
      <c r="FN35" s="781"/>
      <c r="FO35" s="781"/>
      <c r="FP35" s="781"/>
      <c r="FQ35" s="781"/>
      <c r="FR35" s="781"/>
      <c r="FS35" s="781"/>
      <c r="FT35" s="781"/>
      <c r="FU35" s="781"/>
      <c r="FV35" s="781"/>
      <c r="FW35" s="781"/>
      <c r="FX35" s="781"/>
      <c r="FY35" s="781"/>
      <c r="FZ35" s="781"/>
      <c r="GA35" s="781"/>
      <c r="GB35" s="781"/>
      <c r="GC35" s="781"/>
      <c r="GD35" s="781"/>
      <c r="GE35" s="781"/>
      <c r="GF35" s="781"/>
      <c r="GG35" s="781"/>
      <c r="GH35" s="781"/>
      <c r="GI35" s="781"/>
      <c r="GJ35" s="781"/>
      <c r="GK35" s="781"/>
      <c r="GL35" s="781"/>
      <c r="GM35" s="781"/>
      <c r="GN35" s="781"/>
      <c r="GO35" s="781"/>
      <c r="GP35" s="781"/>
      <c r="GQ35" s="781"/>
      <c r="GR35" s="781"/>
      <c r="GS35" s="781"/>
      <c r="GT35" s="781"/>
      <c r="GU35" s="781"/>
      <c r="GV35" s="781"/>
      <c r="GW35" s="781"/>
      <c r="GX35" s="781"/>
      <c r="GY35" s="781"/>
      <c r="GZ35" s="781"/>
      <c r="HA35" s="781"/>
      <c r="HB35" s="781"/>
      <c r="HC35" s="781"/>
      <c r="HD35" s="781"/>
      <c r="HE35" s="781"/>
      <c r="HF35" s="781"/>
      <c r="HG35" s="781"/>
      <c r="HH35" s="781"/>
      <c r="HI35" s="781"/>
      <c r="HJ35" s="781"/>
      <c r="HK35" s="781"/>
      <c r="HL35" s="781"/>
      <c r="HM35" s="781"/>
      <c r="HN35" s="781"/>
      <c r="HO35" s="781"/>
      <c r="HP35" s="781"/>
      <c r="HQ35" s="781"/>
      <c r="HR35" s="781"/>
      <c r="HS35" s="781"/>
      <c r="HT35" s="781"/>
      <c r="HU35" s="781"/>
      <c r="HV35" s="781"/>
      <c r="HW35" s="781"/>
      <c r="HX35" s="781"/>
      <c r="HY35" s="781"/>
      <c r="HZ35" s="781"/>
      <c r="IA35" s="781"/>
      <c r="IB35" s="781"/>
      <c r="IC35" s="781"/>
      <c r="ID35" s="781"/>
      <c r="IE35" s="781"/>
      <c r="IF35" s="781"/>
      <c r="IG35" s="781"/>
      <c r="IH35" s="781"/>
      <c r="II35" s="781"/>
      <c r="IJ35" s="781"/>
      <c r="IK35" s="781"/>
      <c r="IL35" s="781"/>
      <c r="IM35" s="781"/>
      <c r="IN35" s="781"/>
      <c r="IO35" s="781"/>
      <c r="IP35" s="781"/>
      <c r="IQ35" s="781"/>
      <c r="IR35" s="781"/>
      <c r="IS35" s="781"/>
      <c r="IT35" s="781"/>
      <c r="IU35" s="781"/>
      <c r="IV35" s="781"/>
      <c r="IW35" s="781"/>
      <c r="IX35" s="781"/>
    </row>
    <row r="36" spans="1:258" s="741" customFormat="1" ht="32.25" customHeight="1">
      <c r="A36" s="748">
        <v>5</v>
      </c>
      <c r="B36" s="782" t="s">
        <v>981</v>
      </c>
      <c r="C36" s="782"/>
      <c r="D36" s="782"/>
      <c r="E36" s="743"/>
      <c r="F36" s="748"/>
      <c r="G36" s="748"/>
      <c r="H36" s="748"/>
      <c r="I36" s="748"/>
      <c r="J36" s="773">
        <v>0</v>
      </c>
      <c r="K36" s="773">
        <v>0</v>
      </c>
      <c r="L36" s="773">
        <v>0</v>
      </c>
      <c r="M36" s="773">
        <v>0</v>
      </c>
      <c r="N36" s="773">
        <v>0</v>
      </c>
      <c r="O36" s="773">
        <v>0</v>
      </c>
      <c r="P36" s="773">
        <v>0</v>
      </c>
      <c r="Q36" s="773">
        <v>0</v>
      </c>
      <c r="R36" s="773">
        <v>0</v>
      </c>
      <c r="S36" s="773">
        <v>0</v>
      </c>
      <c r="T36" s="773">
        <v>0</v>
      </c>
      <c r="U36" s="773">
        <v>0</v>
      </c>
      <c r="V36" s="773">
        <v>0</v>
      </c>
      <c r="W36" s="773">
        <v>0</v>
      </c>
      <c r="X36" s="773">
        <v>0</v>
      </c>
      <c r="Y36" s="773">
        <v>0</v>
      </c>
      <c r="Z36" s="773">
        <v>0</v>
      </c>
      <c r="AA36" s="773">
        <v>0</v>
      </c>
      <c r="AB36" s="773">
        <v>0</v>
      </c>
      <c r="AC36" s="773">
        <v>306295</v>
      </c>
      <c r="AD36" s="773">
        <v>30000</v>
      </c>
      <c r="AE36" s="773">
        <v>30000</v>
      </c>
      <c r="AF36" s="773">
        <v>276295</v>
      </c>
      <c r="AG36" s="773">
        <v>276295</v>
      </c>
      <c r="AH36" s="773">
        <v>0</v>
      </c>
      <c r="AI36" s="773">
        <v>0</v>
      </c>
      <c r="AJ36" s="773">
        <v>0</v>
      </c>
      <c r="AK36" s="773">
        <v>0</v>
      </c>
      <c r="AL36" s="773">
        <v>0</v>
      </c>
      <c r="AM36" s="773">
        <v>0</v>
      </c>
      <c r="AN36" s="773">
        <v>0</v>
      </c>
      <c r="AO36" s="748"/>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E36" s="750"/>
      <c r="DF36" s="750"/>
      <c r="DG36" s="750"/>
      <c r="DH36" s="750"/>
      <c r="DI36" s="750"/>
      <c r="DJ36" s="750"/>
      <c r="DK36" s="750"/>
      <c r="DL36" s="750"/>
      <c r="DM36" s="750"/>
      <c r="DN36" s="750"/>
      <c r="DO36" s="750"/>
      <c r="DP36" s="750"/>
      <c r="DQ36" s="750"/>
      <c r="DR36" s="750"/>
      <c r="DS36" s="750"/>
      <c r="DT36" s="750"/>
      <c r="DU36" s="750"/>
      <c r="DV36" s="750"/>
      <c r="DW36" s="750"/>
      <c r="DX36" s="750"/>
      <c r="DY36" s="750"/>
      <c r="DZ36" s="750"/>
      <c r="EA36" s="750"/>
      <c r="EB36" s="750"/>
      <c r="EC36" s="750"/>
      <c r="ED36" s="750"/>
      <c r="EE36" s="750"/>
      <c r="EF36" s="750"/>
      <c r="EG36" s="750"/>
      <c r="EH36" s="750"/>
      <c r="EI36" s="750"/>
      <c r="EJ36" s="750"/>
      <c r="EK36" s="750"/>
      <c r="EL36" s="750"/>
      <c r="EM36" s="750"/>
      <c r="EN36" s="750"/>
      <c r="EO36" s="750"/>
      <c r="EP36" s="750"/>
      <c r="EQ36" s="750"/>
      <c r="ER36" s="750"/>
      <c r="ES36" s="750"/>
      <c r="ET36" s="750"/>
      <c r="EU36" s="750"/>
      <c r="EV36" s="750"/>
      <c r="EW36" s="750"/>
      <c r="EX36" s="750"/>
      <c r="EY36" s="750"/>
      <c r="EZ36" s="750"/>
      <c r="FA36" s="750"/>
      <c r="FB36" s="750"/>
      <c r="FC36" s="750"/>
      <c r="FD36" s="750"/>
      <c r="FE36" s="750"/>
      <c r="FF36" s="750"/>
      <c r="FG36" s="750"/>
      <c r="FH36" s="750"/>
      <c r="FI36" s="750"/>
      <c r="FJ36" s="750"/>
      <c r="FK36" s="750"/>
      <c r="FL36" s="750"/>
      <c r="FM36" s="750"/>
      <c r="FN36" s="750"/>
      <c r="FO36" s="750"/>
      <c r="FP36" s="750"/>
      <c r="FQ36" s="750"/>
      <c r="FR36" s="750"/>
      <c r="FS36" s="750"/>
      <c r="FT36" s="750"/>
      <c r="FU36" s="750"/>
      <c r="FV36" s="750"/>
      <c r="FW36" s="750"/>
      <c r="FX36" s="750"/>
      <c r="FY36" s="750"/>
      <c r="FZ36" s="750"/>
      <c r="GA36" s="750"/>
      <c r="GB36" s="750"/>
      <c r="GC36" s="750"/>
      <c r="GD36" s="750"/>
      <c r="GE36" s="750"/>
      <c r="GF36" s="750"/>
      <c r="GG36" s="750"/>
      <c r="GH36" s="750"/>
      <c r="GI36" s="750"/>
      <c r="GJ36" s="750"/>
      <c r="GK36" s="750"/>
      <c r="GL36" s="750"/>
      <c r="GM36" s="750"/>
      <c r="GN36" s="750"/>
      <c r="GO36" s="750"/>
      <c r="GP36" s="750"/>
      <c r="GQ36" s="750"/>
      <c r="GR36" s="750"/>
      <c r="GS36" s="750"/>
      <c r="GT36" s="750"/>
      <c r="GU36" s="750"/>
      <c r="GV36" s="750"/>
      <c r="GW36" s="750"/>
      <c r="GX36" s="750"/>
      <c r="GY36" s="750"/>
      <c r="GZ36" s="750"/>
      <c r="HA36" s="750"/>
      <c r="HB36" s="750"/>
      <c r="HC36" s="750"/>
      <c r="HD36" s="750"/>
      <c r="HE36" s="750"/>
      <c r="HF36" s="750"/>
      <c r="HG36" s="750"/>
      <c r="HH36" s="750"/>
      <c r="HI36" s="750"/>
      <c r="HJ36" s="750"/>
      <c r="HK36" s="750"/>
      <c r="HL36" s="750"/>
      <c r="HM36" s="750"/>
      <c r="HN36" s="750"/>
      <c r="HO36" s="750"/>
      <c r="HP36" s="750"/>
      <c r="HQ36" s="750"/>
      <c r="HR36" s="750"/>
      <c r="HS36" s="750"/>
      <c r="HT36" s="750"/>
      <c r="HU36" s="750"/>
      <c r="HV36" s="750"/>
      <c r="HW36" s="750"/>
      <c r="HX36" s="750"/>
      <c r="HY36" s="750"/>
      <c r="HZ36" s="750"/>
      <c r="IA36" s="750"/>
      <c r="IB36" s="750"/>
      <c r="IC36" s="750"/>
      <c r="ID36" s="750"/>
      <c r="IE36" s="750"/>
      <c r="IF36" s="750"/>
      <c r="IG36" s="750"/>
      <c r="IH36" s="750"/>
      <c r="II36" s="750"/>
      <c r="IJ36" s="750"/>
      <c r="IK36" s="750"/>
      <c r="IL36" s="750"/>
      <c r="IM36" s="750"/>
      <c r="IN36" s="750"/>
      <c r="IO36" s="750"/>
      <c r="IP36" s="750"/>
      <c r="IQ36" s="750"/>
      <c r="IR36" s="750"/>
      <c r="IS36" s="750"/>
      <c r="IT36" s="750"/>
      <c r="IU36" s="750"/>
      <c r="IV36" s="750"/>
      <c r="IW36" s="750"/>
      <c r="IX36" s="750"/>
    </row>
    <row r="37" spans="1:258" ht="51" customHeight="1">
      <c r="A37" s="757" t="s">
        <v>919</v>
      </c>
      <c r="B37" s="783" t="s">
        <v>980</v>
      </c>
      <c r="C37" s="320" t="s">
        <v>1796</v>
      </c>
      <c r="D37" s="489" t="s">
        <v>1792</v>
      </c>
      <c r="E37" s="743"/>
      <c r="F37" s="757"/>
      <c r="G37" s="757"/>
      <c r="H37" s="757"/>
      <c r="I37" s="757"/>
      <c r="J37" s="761"/>
      <c r="K37" s="761"/>
      <c r="L37" s="761"/>
      <c r="M37" s="761"/>
      <c r="N37" s="761"/>
      <c r="O37" s="761"/>
      <c r="P37" s="761"/>
      <c r="Q37" s="761"/>
      <c r="R37" s="761"/>
      <c r="S37" s="761"/>
      <c r="T37" s="761"/>
      <c r="U37" s="761"/>
      <c r="V37" s="761"/>
      <c r="W37" s="761"/>
      <c r="X37" s="761"/>
      <c r="Y37" s="761"/>
      <c r="Z37" s="761"/>
      <c r="AA37" s="761"/>
      <c r="AB37" s="761"/>
      <c r="AC37" s="761">
        <v>306295</v>
      </c>
      <c r="AD37" s="761">
        <v>30000</v>
      </c>
      <c r="AE37" s="761">
        <v>30000</v>
      </c>
      <c r="AF37" s="761">
        <v>276295</v>
      </c>
      <c r="AG37" s="761">
        <v>276295</v>
      </c>
      <c r="AH37" s="761"/>
      <c r="AI37" s="761"/>
      <c r="AJ37" s="761"/>
      <c r="AK37" s="761"/>
      <c r="AL37" s="761"/>
      <c r="AM37" s="761"/>
      <c r="AN37" s="761"/>
      <c r="AO37" s="757"/>
      <c r="AP37" s="762"/>
      <c r="AQ37" s="762"/>
      <c r="AR37" s="762"/>
      <c r="AS37" s="762"/>
      <c r="AT37" s="762"/>
      <c r="AU37" s="762"/>
      <c r="AV37" s="762"/>
      <c r="AW37" s="762"/>
      <c r="AX37" s="762"/>
      <c r="AY37" s="762"/>
      <c r="AZ37" s="762"/>
      <c r="BA37" s="762"/>
      <c r="BB37" s="762"/>
      <c r="BC37" s="762"/>
      <c r="BD37" s="762"/>
      <c r="BE37" s="762"/>
      <c r="BF37" s="762"/>
      <c r="BG37" s="762"/>
      <c r="BH37" s="762"/>
      <c r="BI37" s="762"/>
      <c r="BJ37" s="762"/>
      <c r="BK37" s="762"/>
      <c r="BL37" s="762"/>
      <c r="BM37" s="762"/>
      <c r="BN37" s="762"/>
      <c r="BO37" s="762"/>
      <c r="BP37" s="762"/>
      <c r="BQ37" s="762"/>
      <c r="BR37" s="762"/>
      <c r="BS37" s="762"/>
      <c r="BT37" s="762"/>
      <c r="BU37" s="762"/>
      <c r="BV37" s="762"/>
      <c r="BW37" s="762"/>
      <c r="BX37" s="762"/>
      <c r="BY37" s="762"/>
      <c r="BZ37" s="762"/>
      <c r="CA37" s="762"/>
      <c r="CB37" s="762"/>
      <c r="CC37" s="762"/>
      <c r="CD37" s="762"/>
      <c r="CE37" s="762"/>
      <c r="CF37" s="762"/>
      <c r="CG37" s="762"/>
      <c r="CH37" s="762"/>
      <c r="CI37" s="762"/>
      <c r="CJ37" s="762"/>
      <c r="CK37" s="762"/>
      <c r="CL37" s="762"/>
      <c r="CM37" s="762"/>
      <c r="CN37" s="762"/>
      <c r="CO37" s="762"/>
      <c r="CP37" s="762"/>
      <c r="CQ37" s="762"/>
      <c r="CR37" s="762"/>
      <c r="CS37" s="762"/>
      <c r="CT37" s="762"/>
      <c r="CU37" s="762"/>
      <c r="CV37" s="762"/>
      <c r="CW37" s="762"/>
      <c r="CX37" s="762"/>
      <c r="CY37" s="762"/>
      <c r="CZ37" s="762"/>
      <c r="DA37" s="762"/>
      <c r="DB37" s="762"/>
      <c r="DC37" s="762"/>
      <c r="DD37" s="762"/>
      <c r="DE37" s="762"/>
      <c r="DF37" s="762"/>
      <c r="DG37" s="762"/>
      <c r="DH37" s="762"/>
      <c r="DI37" s="762"/>
      <c r="DJ37" s="762"/>
      <c r="DK37" s="762"/>
      <c r="DL37" s="762"/>
      <c r="DM37" s="762"/>
      <c r="DN37" s="762"/>
      <c r="DO37" s="762"/>
      <c r="DP37" s="762"/>
      <c r="DQ37" s="762"/>
      <c r="DR37" s="762"/>
      <c r="DS37" s="762"/>
      <c r="DT37" s="762"/>
      <c r="DU37" s="762"/>
      <c r="DV37" s="762"/>
      <c r="DW37" s="762"/>
      <c r="DX37" s="762"/>
      <c r="DY37" s="762"/>
      <c r="DZ37" s="762"/>
      <c r="EA37" s="762"/>
      <c r="EB37" s="762"/>
      <c r="EC37" s="762"/>
      <c r="ED37" s="762"/>
      <c r="EE37" s="762"/>
      <c r="EF37" s="762"/>
      <c r="EG37" s="762"/>
      <c r="EH37" s="762"/>
      <c r="EI37" s="762"/>
      <c r="EJ37" s="762"/>
      <c r="EK37" s="762"/>
      <c r="EL37" s="762"/>
      <c r="EM37" s="762"/>
      <c r="EN37" s="762"/>
      <c r="EO37" s="762"/>
      <c r="EP37" s="762"/>
      <c r="EQ37" s="762"/>
      <c r="ER37" s="762"/>
      <c r="ES37" s="762"/>
      <c r="ET37" s="762"/>
      <c r="EU37" s="762"/>
      <c r="EV37" s="762"/>
      <c r="EW37" s="762"/>
      <c r="EX37" s="762"/>
      <c r="EY37" s="762"/>
      <c r="EZ37" s="762"/>
      <c r="FA37" s="762"/>
      <c r="FB37" s="762"/>
      <c r="FC37" s="762"/>
      <c r="FD37" s="762"/>
      <c r="FE37" s="762"/>
      <c r="FF37" s="762"/>
      <c r="FG37" s="762"/>
      <c r="FH37" s="762"/>
      <c r="FI37" s="762"/>
      <c r="FJ37" s="762"/>
      <c r="FK37" s="762"/>
      <c r="FL37" s="762"/>
      <c r="FM37" s="762"/>
      <c r="FN37" s="762"/>
      <c r="FO37" s="762"/>
      <c r="FP37" s="762"/>
      <c r="FQ37" s="762"/>
      <c r="FR37" s="762"/>
      <c r="FS37" s="762"/>
      <c r="FT37" s="762"/>
      <c r="FU37" s="762"/>
      <c r="FV37" s="762"/>
      <c r="FW37" s="762"/>
      <c r="FX37" s="762"/>
      <c r="FY37" s="762"/>
      <c r="FZ37" s="762"/>
      <c r="GA37" s="762"/>
      <c r="GB37" s="762"/>
      <c r="GC37" s="762"/>
      <c r="GD37" s="762"/>
      <c r="GE37" s="762"/>
      <c r="GF37" s="762"/>
      <c r="GG37" s="762"/>
      <c r="GH37" s="762"/>
      <c r="GI37" s="762"/>
      <c r="GJ37" s="762"/>
      <c r="GK37" s="762"/>
      <c r="GL37" s="762"/>
      <c r="GM37" s="762"/>
      <c r="GN37" s="762"/>
      <c r="GO37" s="762"/>
      <c r="GP37" s="762"/>
      <c r="GQ37" s="762"/>
      <c r="GR37" s="762"/>
      <c r="GS37" s="762"/>
      <c r="GT37" s="762"/>
      <c r="GU37" s="762"/>
      <c r="GV37" s="762"/>
      <c r="GW37" s="762"/>
      <c r="GX37" s="762"/>
      <c r="GY37" s="762"/>
      <c r="GZ37" s="762"/>
      <c r="HA37" s="762"/>
      <c r="HB37" s="762"/>
      <c r="HC37" s="762"/>
      <c r="HD37" s="762"/>
      <c r="HE37" s="762"/>
      <c r="HF37" s="762"/>
      <c r="HG37" s="762"/>
      <c r="HH37" s="762"/>
      <c r="HI37" s="762"/>
      <c r="HJ37" s="762"/>
      <c r="HK37" s="762"/>
      <c r="HL37" s="762"/>
      <c r="HM37" s="762"/>
      <c r="HN37" s="762"/>
      <c r="HO37" s="762"/>
      <c r="HP37" s="762"/>
      <c r="HQ37" s="762"/>
      <c r="HR37" s="762"/>
      <c r="HS37" s="762"/>
      <c r="HT37" s="762"/>
      <c r="HU37" s="762"/>
      <c r="HV37" s="762"/>
      <c r="HW37" s="762"/>
      <c r="HX37" s="762"/>
      <c r="HY37" s="762"/>
      <c r="HZ37" s="762"/>
      <c r="IA37" s="762"/>
      <c r="IB37" s="762"/>
      <c r="IC37" s="762"/>
      <c r="ID37" s="762"/>
      <c r="IE37" s="762"/>
      <c r="IF37" s="762"/>
      <c r="IG37" s="762"/>
      <c r="IH37" s="762"/>
      <c r="II37" s="762"/>
      <c r="IJ37" s="762"/>
      <c r="IK37" s="762"/>
      <c r="IL37" s="762"/>
      <c r="IM37" s="762"/>
      <c r="IN37" s="762"/>
      <c r="IO37" s="762"/>
      <c r="IP37" s="762"/>
      <c r="IQ37" s="762"/>
      <c r="IR37" s="762"/>
      <c r="IS37" s="762"/>
      <c r="IT37" s="762"/>
      <c r="IU37" s="762"/>
      <c r="IV37" s="762"/>
      <c r="IW37" s="762"/>
      <c r="IX37" s="762"/>
    </row>
    <row r="38" spans="1:258" ht="47.25" customHeight="1">
      <c r="A38" s="767" t="s">
        <v>310</v>
      </c>
      <c r="B38" s="784" t="s">
        <v>442</v>
      </c>
      <c r="C38" s="784"/>
      <c r="D38" s="784"/>
      <c r="E38" s="784"/>
      <c r="F38" s="495"/>
      <c r="G38" s="318"/>
      <c r="H38" s="318"/>
      <c r="I38" s="318"/>
      <c r="J38" s="318">
        <v>1583862</v>
      </c>
      <c r="K38" s="318">
        <v>358104</v>
      </c>
      <c r="L38" s="318">
        <v>162661</v>
      </c>
      <c r="M38" s="318">
        <v>0</v>
      </c>
      <c r="N38" s="318">
        <v>1225758</v>
      </c>
      <c r="O38" s="318">
        <v>1225758</v>
      </c>
      <c r="P38" s="318">
        <v>0</v>
      </c>
      <c r="Q38" s="318">
        <v>419563</v>
      </c>
      <c r="R38" s="318">
        <v>209110</v>
      </c>
      <c r="S38" s="318">
        <v>118159</v>
      </c>
      <c r="T38" s="318">
        <v>0</v>
      </c>
      <c r="U38" s="318">
        <v>210453</v>
      </c>
      <c r="V38" s="318">
        <v>210453</v>
      </c>
      <c r="W38" s="318">
        <v>350719</v>
      </c>
      <c r="X38" s="318">
        <v>169273</v>
      </c>
      <c r="Y38" s="318">
        <v>84789</v>
      </c>
      <c r="Z38" s="318">
        <v>0</v>
      </c>
      <c r="AA38" s="318">
        <v>181446</v>
      </c>
      <c r="AB38" s="318">
        <v>181446</v>
      </c>
      <c r="AC38" s="318">
        <v>1079000</v>
      </c>
      <c r="AD38" s="318">
        <v>298000</v>
      </c>
      <c r="AE38" s="318">
        <v>118000</v>
      </c>
      <c r="AF38" s="318">
        <v>781000</v>
      </c>
      <c r="AG38" s="318">
        <v>781000</v>
      </c>
      <c r="AH38" s="318">
        <v>0</v>
      </c>
      <c r="AI38" s="318">
        <v>657757</v>
      </c>
      <c r="AJ38" s="318">
        <v>379472</v>
      </c>
      <c r="AK38" s="318">
        <v>205402</v>
      </c>
      <c r="AL38" s="318">
        <v>278285</v>
      </c>
      <c r="AM38" s="318">
        <v>278285</v>
      </c>
      <c r="AN38" s="318">
        <v>0</v>
      </c>
      <c r="AO38" s="318">
        <v>0</v>
      </c>
      <c r="AP38" s="750"/>
      <c r="AQ38" s="750"/>
      <c r="AR38" s="750"/>
      <c r="AS38" s="750"/>
      <c r="AT38" s="750"/>
      <c r="AU38" s="750"/>
      <c r="AV38" s="750"/>
      <c r="AW38" s="750"/>
      <c r="AX38" s="750"/>
      <c r="AY38" s="750"/>
      <c r="AZ38" s="750"/>
      <c r="BA38" s="750"/>
      <c r="BB38" s="750"/>
      <c r="BC38" s="750"/>
      <c r="BD38" s="750"/>
      <c r="BE38" s="750"/>
      <c r="BF38" s="750"/>
      <c r="BG38" s="750"/>
      <c r="BH38" s="750"/>
      <c r="BI38" s="750"/>
      <c r="BJ38" s="750"/>
      <c r="BK38" s="750"/>
      <c r="BL38" s="750"/>
      <c r="BM38" s="750"/>
      <c r="BN38" s="750"/>
      <c r="BO38" s="750"/>
      <c r="BP38" s="750"/>
      <c r="BQ38" s="750"/>
      <c r="BR38" s="750"/>
      <c r="BS38" s="750"/>
      <c r="BT38" s="750"/>
      <c r="BU38" s="750"/>
      <c r="BV38" s="750"/>
      <c r="BW38" s="750"/>
      <c r="BX38" s="750"/>
      <c r="BY38" s="750"/>
      <c r="BZ38" s="750"/>
      <c r="CA38" s="750"/>
      <c r="CB38" s="750"/>
      <c r="CC38" s="750"/>
      <c r="CD38" s="750"/>
      <c r="CE38" s="750"/>
      <c r="CF38" s="750"/>
      <c r="CG38" s="750"/>
      <c r="CH38" s="750"/>
      <c r="CI38" s="750"/>
      <c r="CJ38" s="750"/>
      <c r="CK38" s="750"/>
      <c r="CL38" s="750"/>
      <c r="CM38" s="750"/>
      <c r="CN38" s="750"/>
      <c r="CO38" s="750"/>
      <c r="CP38" s="750"/>
      <c r="CQ38" s="750"/>
      <c r="CR38" s="750"/>
      <c r="CS38" s="750"/>
      <c r="CT38" s="750"/>
      <c r="CU38" s="750"/>
      <c r="CV38" s="750"/>
      <c r="CW38" s="750"/>
      <c r="CX38" s="750"/>
      <c r="CY38" s="750"/>
      <c r="CZ38" s="750"/>
      <c r="DA38" s="750"/>
      <c r="DB38" s="750"/>
      <c r="DC38" s="750"/>
      <c r="DD38" s="750"/>
      <c r="DE38" s="750"/>
      <c r="DF38" s="750"/>
      <c r="DG38" s="750"/>
      <c r="DH38" s="750"/>
      <c r="DI38" s="750"/>
      <c r="DJ38" s="750"/>
      <c r="DK38" s="750"/>
      <c r="DL38" s="750"/>
      <c r="DM38" s="750"/>
      <c r="DN38" s="750"/>
      <c r="DO38" s="750"/>
      <c r="DP38" s="750"/>
      <c r="DQ38" s="750"/>
      <c r="DR38" s="750"/>
      <c r="DS38" s="750"/>
      <c r="DT38" s="750"/>
      <c r="DU38" s="750"/>
      <c r="DV38" s="750"/>
      <c r="DW38" s="750"/>
      <c r="DX38" s="750"/>
      <c r="DY38" s="750"/>
      <c r="DZ38" s="750"/>
      <c r="EA38" s="750"/>
      <c r="EB38" s="750"/>
      <c r="EC38" s="750"/>
      <c r="ED38" s="750"/>
      <c r="EE38" s="750"/>
      <c r="EF38" s="750"/>
      <c r="EG38" s="750"/>
      <c r="EH38" s="750"/>
      <c r="EI38" s="750"/>
      <c r="EJ38" s="750"/>
      <c r="EK38" s="750"/>
      <c r="EL38" s="750"/>
      <c r="EM38" s="750"/>
      <c r="EN38" s="750"/>
      <c r="EO38" s="750"/>
      <c r="EP38" s="750"/>
      <c r="EQ38" s="750"/>
      <c r="ER38" s="750"/>
      <c r="ES38" s="750"/>
      <c r="ET38" s="750"/>
      <c r="EU38" s="750"/>
      <c r="EV38" s="750"/>
      <c r="EW38" s="750"/>
      <c r="EX38" s="750"/>
      <c r="EY38" s="750"/>
      <c r="EZ38" s="750"/>
      <c r="FA38" s="750"/>
      <c r="FB38" s="750"/>
      <c r="FC38" s="750"/>
      <c r="FD38" s="750"/>
      <c r="FE38" s="750"/>
      <c r="FF38" s="750"/>
      <c r="FG38" s="750"/>
      <c r="FH38" s="750"/>
      <c r="FI38" s="750"/>
      <c r="FJ38" s="750"/>
      <c r="FK38" s="750"/>
      <c r="FL38" s="750"/>
      <c r="FM38" s="750"/>
      <c r="FN38" s="750"/>
      <c r="FO38" s="750"/>
      <c r="FP38" s="750"/>
      <c r="FQ38" s="750"/>
      <c r="FR38" s="750"/>
      <c r="FS38" s="750"/>
      <c r="FT38" s="750"/>
      <c r="FU38" s="750"/>
      <c r="FV38" s="750"/>
      <c r="FW38" s="750"/>
      <c r="FX38" s="750"/>
      <c r="FY38" s="750"/>
      <c r="FZ38" s="750"/>
      <c r="GA38" s="750"/>
      <c r="GB38" s="750"/>
      <c r="GC38" s="750"/>
      <c r="GD38" s="750"/>
      <c r="GE38" s="750"/>
      <c r="GF38" s="750"/>
      <c r="GG38" s="750"/>
      <c r="GH38" s="750"/>
      <c r="GI38" s="750"/>
      <c r="GJ38" s="750"/>
      <c r="GK38" s="750"/>
      <c r="GL38" s="750"/>
      <c r="GM38" s="750"/>
      <c r="GN38" s="750"/>
      <c r="GO38" s="750"/>
      <c r="GP38" s="750"/>
      <c r="GQ38" s="750"/>
      <c r="GR38" s="750"/>
      <c r="GS38" s="750"/>
      <c r="GT38" s="750"/>
      <c r="GU38" s="750"/>
      <c r="GV38" s="750"/>
      <c r="GW38" s="750"/>
      <c r="GX38" s="750"/>
      <c r="GY38" s="750"/>
      <c r="GZ38" s="750"/>
      <c r="HA38" s="750"/>
      <c r="HB38" s="750"/>
      <c r="HC38" s="750"/>
      <c r="HD38" s="750"/>
      <c r="HE38" s="750"/>
      <c r="HF38" s="750"/>
      <c r="HG38" s="750"/>
      <c r="HH38" s="750"/>
      <c r="HI38" s="750"/>
      <c r="HJ38" s="750"/>
      <c r="HK38" s="750"/>
      <c r="HL38" s="750"/>
      <c r="HM38" s="750"/>
      <c r="HN38" s="750"/>
      <c r="HO38" s="750"/>
      <c r="HP38" s="750"/>
      <c r="HQ38" s="750"/>
      <c r="HR38" s="750"/>
      <c r="HS38" s="750"/>
      <c r="HT38" s="750"/>
      <c r="HU38" s="750"/>
      <c r="HV38" s="750"/>
      <c r="HW38" s="750"/>
      <c r="HX38" s="750"/>
      <c r="HY38" s="750"/>
      <c r="HZ38" s="750"/>
      <c r="IA38" s="750"/>
      <c r="IB38" s="750"/>
      <c r="IC38" s="750"/>
      <c r="ID38" s="750"/>
      <c r="IE38" s="750"/>
      <c r="IF38" s="750"/>
      <c r="IG38" s="750"/>
      <c r="IH38" s="750"/>
      <c r="II38" s="750"/>
      <c r="IJ38" s="750"/>
      <c r="IK38" s="750"/>
      <c r="IL38" s="750"/>
      <c r="IM38" s="750"/>
      <c r="IN38" s="750"/>
      <c r="IO38" s="750"/>
      <c r="IP38" s="750"/>
      <c r="IQ38" s="750"/>
      <c r="IR38" s="750"/>
      <c r="IS38" s="750"/>
      <c r="IT38" s="750"/>
      <c r="IU38" s="750"/>
      <c r="IV38" s="750"/>
      <c r="IW38" s="750"/>
      <c r="IX38" s="750"/>
    </row>
    <row r="39" spans="1:258">
      <c r="A39" s="751" t="s">
        <v>46</v>
      </c>
      <c r="B39" s="749" t="s">
        <v>271</v>
      </c>
      <c r="C39" s="749"/>
      <c r="D39" s="749"/>
      <c r="E39" s="749"/>
      <c r="F39" s="495"/>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750"/>
      <c r="AQ39" s="750"/>
      <c r="AR39" s="750"/>
      <c r="AS39" s="750"/>
      <c r="AT39" s="750"/>
      <c r="AU39" s="750"/>
      <c r="AV39" s="750"/>
      <c r="AW39" s="750"/>
      <c r="AX39" s="750"/>
      <c r="AY39" s="750"/>
      <c r="AZ39" s="750"/>
      <c r="BA39" s="750"/>
      <c r="BB39" s="750"/>
      <c r="BC39" s="750"/>
      <c r="BD39" s="750"/>
      <c r="BE39" s="750"/>
      <c r="BF39" s="750"/>
      <c r="BG39" s="750"/>
      <c r="BH39" s="750"/>
      <c r="BI39" s="750"/>
      <c r="BJ39" s="750"/>
      <c r="BK39" s="750"/>
      <c r="BL39" s="750"/>
      <c r="BM39" s="750"/>
      <c r="BN39" s="750"/>
      <c r="BO39" s="750"/>
      <c r="BP39" s="750"/>
      <c r="BQ39" s="750"/>
      <c r="BR39" s="750"/>
      <c r="BS39" s="750"/>
      <c r="BT39" s="750"/>
      <c r="BU39" s="750"/>
      <c r="BV39" s="750"/>
      <c r="BW39" s="750"/>
      <c r="BX39" s="750"/>
      <c r="BY39" s="750"/>
      <c r="BZ39" s="750"/>
      <c r="CA39" s="750"/>
      <c r="CB39" s="750"/>
      <c r="CC39" s="750"/>
      <c r="CD39" s="750"/>
      <c r="CE39" s="750"/>
      <c r="CF39" s="750"/>
      <c r="CG39" s="750"/>
      <c r="CH39" s="750"/>
      <c r="CI39" s="750"/>
      <c r="CJ39" s="750"/>
      <c r="CK39" s="750"/>
      <c r="CL39" s="750"/>
      <c r="CM39" s="750"/>
      <c r="CN39" s="750"/>
      <c r="CO39" s="750"/>
      <c r="CP39" s="750"/>
      <c r="CQ39" s="750"/>
      <c r="CR39" s="750"/>
      <c r="CS39" s="750"/>
      <c r="CT39" s="750"/>
      <c r="CU39" s="750"/>
      <c r="CV39" s="750"/>
      <c r="CW39" s="750"/>
      <c r="CX39" s="750"/>
      <c r="CY39" s="750"/>
      <c r="CZ39" s="750"/>
      <c r="DA39" s="750"/>
      <c r="DB39" s="750"/>
      <c r="DC39" s="750"/>
      <c r="DD39" s="750"/>
      <c r="DE39" s="750"/>
      <c r="DF39" s="750"/>
      <c r="DG39" s="750"/>
      <c r="DH39" s="750"/>
      <c r="DI39" s="750"/>
      <c r="DJ39" s="750"/>
      <c r="DK39" s="750"/>
      <c r="DL39" s="750"/>
      <c r="DM39" s="750"/>
      <c r="DN39" s="750"/>
      <c r="DO39" s="750"/>
      <c r="DP39" s="750"/>
      <c r="DQ39" s="750"/>
      <c r="DR39" s="750"/>
      <c r="DS39" s="750"/>
      <c r="DT39" s="750"/>
      <c r="DU39" s="750"/>
      <c r="DV39" s="750"/>
      <c r="DW39" s="750"/>
      <c r="DX39" s="750"/>
      <c r="DY39" s="750"/>
      <c r="DZ39" s="750"/>
      <c r="EA39" s="750"/>
      <c r="EB39" s="750"/>
      <c r="EC39" s="750"/>
      <c r="ED39" s="750"/>
      <c r="EE39" s="750"/>
      <c r="EF39" s="750"/>
      <c r="EG39" s="750"/>
      <c r="EH39" s="750"/>
      <c r="EI39" s="750"/>
      <c r="EJ39" s="750"/>
      <c r="EK39" s="750"/>
      <c r="EL39" s="750"/>
      <c r="EM39" s="750"/>
      <c r="EN39" s="750"/>
      <c r="EO39" s="750"/>
      <c r="EP39" s="750"/>
      <c r="EQ39" s="750"/>
      <c r="ER39" s="750"/>
      <c r="ES39" s="750"/>
      <c r="ET39" s="750"/>
      <c r="EU39" s="750"/>
      <c r="EV39" s="750"/>
      <c r="EW39" s="750"/>
      <c r="EX39" s="750"/>
      <c r="EY39" s="750"/>
      <c r="EZ39" s="750"/>
      <c r="FA39" s="750"/>
      <c r="FB39" s="750"/>
      <c r="FC39" s="750"/>
      <c r="FD39" s="750"/>
      <c r="FE39" s="750"/>
      <c r="FF39" s="750"/>
      <c r="FG39" s="750"/>
      <c r="FH39" s="750"/>
      <c r="FI39" s="750"/>
      <c r="FJ39" s="750"/>
      <c r="FK39" s="750"/>
      <c r="FL39" s="750"/>
      <c r="FM39" s="750"/>
      <c r="FN39" s="750"/>
      <c r="FO39" s="750"/>
      <c r="FP39" s="750"/>
      <c r="FQ39" s="750"/>
      <c r="FR39" s="750"/>
      <c r="FS39" s="750"/>
      <c r="FT39" s="750"/>
      <c r="FU39" s="750"/>
      <c r="FV39" s="750"/>
      <c r="FW39" s="750"/>
      <c r="FX39" s="750"/>
      <c r="FY39" s="750"/>
      <c r="FZ39" s="750"/>
      <c r="GA39" s="750"/>
      <c r="GB39" s="750"/>
      <c r="GC39" s="750"/>
      <c r="GD39" s="750"/>
      <c r="GE39" s="750"/>
      <c r="GF39" s="750"/>
      <c r="GG39" s="750"/>
      <c r="GH39" s="750"/>
      <c r="GI39" s="750"/>
      <c r="GJ39" s="750"/>
      <c r="GK39" s="750"/>
      <c r="GL39" s="750"/>
      <c r="GM39" s="750"/>
      <c r="GN39" s="750"/>
      <c r="GO39" s="750"/>
      <c r="GP39" s="750"/>
      <c r="GQ39" s="750"/>
      <c r="GR39" s="750"/>
      <c r="GS39" s="750"/>
      <c r="GT39" s="750"/>
      <c r="GU39" s="750"/>
      <c r="GV39" s="750"/>
      <c r="GW39" s="750"/>
      <c r="GX39" s="750"/>
      <c r="GY39" s="750"/>
      <c r="GZ39" s="750"/>
      <c r="HA39" s="750"/>
      <c r="HB39" s="750"/>
      <c r="HC39" s="750"/>
      <c r="HD39" s="750"/>
      <c r="HE39" s="750"/>
      <c r="HF39" s="750"/>
      <c r="HG39" s="750"/>
      <c r="HH39" s="750"/>
      <c r="HI39" s="750"/>
      <c r="HJ39" s="750"/>
      <c r="HK39" s="750"/>
      <c r="HL39" s="750"/>
      <c r="HM39" s="750"/>
      <c r="HN39" s="750"/>
      <c r="HO39" s="750"/>
      <c r="HP39" s="750"/>
      <c r="HQ39" s="750"/>
      <c r="HR39" s="750"/>
      <c r="HS39" s="750"/>
      <c r="HT39" s="750"/>
      <c r="HU39" s="750"/>
      <c r="HV39" s="750"/>
      <c r="HW39" s="750"/>
      <c r="HX39" s="750"/>
      <c r="HY39" s="750"/>
      <c r="HZ39" s="750"/>
      <c r="IA39" s="750"/>
      <c r="IB39" s="750"/>
      <c r="IC39" s="750"/>
      <c r="ID39" s="750"/>
      <c r="IE39" s="750"/>
      <c r="IF39" s="750"/>
      <c r="IG39" s="750"/>
      <c r="IH39" s="750"/>
      <c r="II39" s="750"/>
      <c r="IJ39" s="750"/>
      <c r="IK39" s="750"/>
      <c r="IL39" s="750"/>
      <c r="IM39" s="750"/>
      <c r="IN39" s="750"/>
      <c r="IO39" s="750"/>
      <c r="IP39" s="750"/>
      <c r="IQ39" s="750"/>
      <c r="IR39" s="750"/>
      <c r="IS39" s="750"/>
      <c r="IT39" s="750"/>
      <c r="IU39" s="750"/>
      <c r="IV39" s="750"/>
      <c r="IW39" s="750"/>
      <c r="IX39" s="750"/>
    </row>
    <row r="40" spans="1:258">
      <c r="A40" s="751" t="s">
        <v>48</v>
      </c>
      <c r="B40" s="749" t="s">
        <v>272</v>
      </c>
      <c r="C40" s="749"/>
      <c r="D40" s="749"/>
      <c r="E40" s="749"/>
      <c r="F40" s="495"/>
      <c r="G40" s="318"/>
      <c r="H40" s="318"/>
      <c r="I40" s="318"/>
      <c r="J40" s="318">
        <v>1583862</v>
      </c>
      <c r="K40" s="318">
        <v>358104</v>
      </c>
      <c r="L40" s="318">
        <v>162661</v>
      </c>
      <c r="M40" s="318">
        <v>0</v>
      </c>
      <c r="N40" s="318">
        <v>1225758</v>
      </c>
      <c r="O40" s="318">
        <v>1225758</v>
      </c>
      <c r="P40" s="318">
        <v>0</v>
      </c>
      <c r="Q40" s="318">
        <v>419563</v>
      </c>
      <c r="R40" s="318">
        <v>209110</v>
      </c>
      <c r="S40" s="318">
        <v>118159</v>
      </c>
      <c r="T40" s="318">
        <v>0</v>
      </c>
      <c r="U40" s="318">
        <v>210453</v>
      </c>
      <c r="V40" s="318">
        <v>210453</v>
      </c>
      <c r="W40" s="318">
        <v>350719</v>
      </c>
      <c r="X40" s="318">
        <v>169273</v>
      </c>
      <c r="Y40" s="318">
        <v>84789</v>
      </c>
      <c r="Z40" s="318">
        <v>0</v>
      </c>
      <c r="AA40" s="318">
        <v>181446</v>
      </c>
      <c r="AB40" s="318">
        <v>181446</v>
      </c>
      <c r="AC40" s="318">
        <v>1079000</v>
      </c>
      <c r="AD40" s="318">
        <v>298000</v>
      </c>
      <c r="AE40" s="318">
        <v>118000</v>
      </c>
      <c r="AF40" s="318">
        <v>781000</v>
      </c>
      <c r="AG40" s="318">
        <v>781000</v>
      </c>
      <c r="AH40" s="318">
        <v>0</v>
      </c>
      <c r="AI40" s="318">
        <v>657757</v>
      </c>
      <c r="AJ40" s="318">
        <v>379472</v>
      </c>
      <c r="AK40" s="318">
        <v>205402</v>
      </c>
      <c r="AL40" s="318">
        <v>278285</v>
      </c>
      <c r="AM40" s="318">
        <v>278285</v>
      </c>
      <c r="AN40" s="318">
        <v>0</v>
      </c>
      <c r="AO40" s="318"/>
      <c r="AP40" s="750"/>
      <c r="AQ40" s="750"/>
      <c r="AR40" s="750"/>
      <c r="AS40" s="750"/>
      <c r="AT40" s="750"/>
      <c r="AU40" s="750"/>
      <c r="AV40" s="750"/>
      <c r="AW40" s="750"/>
      <c r="AX40" s="750"/>
      <c r="AY40" s="750"/>
      <c r="AZ40" s="750"/>
      <c r="BA40" s="750"/>
      <c r="BB40" s="750"/>
      <c r="BC40" s="750"/>
      <c r="BD40" s="750"/>
      <c r="BE40" s="750"/>
      <c r="BF40" s="750"/>
      <c r="BG40" s="750"/>
      <c r="BH40" s="750"/>
      <c r="BI40" s="750"/>
      <c r="BJ40" s="750"/>
      <c r="BK40" s="750"/>
      <c r="BL40" s="750"/>
      <c r="BM40" s="750"/>
      <c r="BN40" s="750"/>
      <c r="BO40" s="750"/>
      <c r="BP40" s="750"/>
      <c r="BQ40" s="750"/>
      <c r="BR40" s="750"/>
      <c r="BS40" s="750"/>
      <c r="BT40" s="750"/>
      <c r="BU40" s="750"/>
      <c r="BV40" s="750"/>
      <c r="BW40" s="750"/>
      <c r="BX40" s="750"/>
      <c r="BY40" s="750"/>
      <c r="BZ40" s="750"/>
      <c r="CA40" s="750"/>
      <c r="CB40" s="750"/>
      <c r="CC40" s="750"/>
      <c r="CD40" s="750"/>
      <c r="CE40" s="750"/>
      <c r="CF40" s="750"/>
      <c r="CG40" s="750"/>
      <c r="CH40" s="750"/>
      <c r="CI40" s="750"/>
      <c r="CJ40" s="750"/>
      <c r="CK40" s="750"/>
      <c r="CL40" s="750"/>
      <c r="CM40" s="750"/>
      <c r="CN40" s="750"/>
      <c r="CO40" s="750"/>
      <c r="CP40" s="750"/>
      <c r="CQ40" s="750"/>
      <c r="CR40" s="750"/>
      <c r="CS40" s="750"/>
      <c r="CT40" s="750"/>
      <c r="CU40" s="750"/>
      <c r="CV40" s="750"/>
      <c r="CW40" s="750"/>
      <c r="CX40" s="750"/>
      <c r="CY40" s="750"/>
      <c r="CZ40" s="750"/>
      <c r="DA40" s="750"/>
      <c r="DB40" s="750"/>
      <c r="DC40" s="750"/>
      <c r="DD40" s="750"/>
      <c r="DE40" s="750"/>
      <c r="DF40" s="750"/>
      <c r="DG40" s="750"/>
      <c r="DH40" s="750"/>
      <c r="DI40" s="750"/>
      <c r="DJ40" s="750"/>
      <c r="DK40" s="750"/>
      <c r="DL40" s="750"/>
      <c r="DM40" s="750"/>
      <c r="DN40" s="750"/>
      <c r="DO40" s="750"/>
      <c r="DP40" s="750"/>
      <c r="DQ40" s="750"/>
      <c r="DR40" s="750"/>
      <c r="DS40" s="750"/>
      <c r="DT40" s="750"/>
      <c r="DU40" s="750"/>
      <c r="DV40" s="750"/>
      <c r="DW40" s="750"/>
      <c r="DX40" s="750"/>
      <c r="DY40" s="750"/>
      <c r="DZ40" s="750"/>
      <c r="EA40" s="750"/>
      <c r="EB40" s="750"/>
      <c r="EC40" s="750"/>
      <c r="ED40" s="750"/>
      <c r="EE40" s="750"/>
      <c r="EF40" s="750"/>
      <c r="EG40" s="750"/>
      <c r="EH40" s="750"/>
      <c r="EI40" s="750"/>
      <c r="EJ40" s="750"/>
      <c r="EK40" s="750"/>
      <c r="EL40" s="750"/>
      <c r="EM40" s="750"/>
      <c r="EN40" s="750"/>
      <c r="EO40" s="750"/>
      <c r="EP40" s="750"/>
      <c r="EQ40" s="750"/>
      <c r="ER40" s="750"/>
      <c r="ES40" s="750"/>
      <c r="ET40" s="750"/>
      <c r="EU40" s="750"/>
      <c r="EV40" s="750"/>
      <c r="EW40" s="750"/>
      <c r="EX40" s="750"/>
      <c r="EY40" s="750"/>
      <c r="EZ40" s="750"/>
      <c r="FA40" s="750"/>
      <c r="FB40" s="750"/>
      <c r="FC40" s="750"/>
      <c r="FD40" s="750"/>
      <c r="FE40" s="750"/>
      <c r="FF40" s="750"/>
      <c r="FG40" s="750"/>
      <c r="FH40" s="750"/>
      <c r="FI40" s="750"/>
      <c r="FJ40" s="750"/>
      <c r="FK40" s="750"/>
      <c r="FL40" s="750"/>
      <c r="FM40" s="750"/>
      <c r="FN40" s="750"/>
      <c r="FO40" s="750"/>
      <c r="FP40" s="750"/>
      <c r="FQ40" s="750"/>
      <c r="FR40" s="750"/>
      <c r="FS40" s="750"/>
      <c r="FT40" s="750"/>
      <c r="FU40" s="750"/>
      <c r="FV40" s="750"/>
      <c r="FW40" s="750"/>
      <c r="FX40" s="750"/>
      <c r="FY40" s="750"/>
      <c r="FZ40" s="750"/>
      <c r="GA40" s="750"/>
      <c r="GB40" s="750"/>
      <c r="GC40" s="750"/>
      <c r="GD40" s="750"/>
      <c r="GE40" s="750"/>
      <c r="GF40" s="750"/>
      <c r="GG40" s="750"/>
      <c r="GH40" s="750"/>
      <c r="GI40" s="750"/>
      <c r="GJ40" s="750"/>
      <c r="GK40" s="750"/>
      <c r="GL40" s="750"/>
      <c r="GM40" s="750"/>
      <c r="GN40" s="750"/>
      <c r="GO40" s="750"/>
      <c r="GP40" s="750"/>
      <c r="GQ40" s="750"/>
      <c r="GR40" s="750"/>
      <c r="GS40" s="750"/>
      <c r="GT40" s="750"/>
      <c r="GU40" s="750"/>
      <c r="GV40" s="750"/>
      <c r="GW40" s="750"/>
      <c r="GX40" s="750"/>
      <c r="GY40" s="750"/>
      <c r="GZ40" s="750"/>
      <c r="HA40" s="750"/>
      <c r="HB40" s="750"/>
      <c r="HC40" s="750"/>
      <c r="HD40" s="750"/>
      <c r="HE40" s="750"/>
      <c r="HF40" s="750"/>
      <c r="HG40" s="750"/>
      <c r="HH40" s="750"/>
      <c r="HI40" s="750"/>
      <c r="HJ40" s="750"/>
      <c r="HK40" s="750"/>
      <c r="HL40" s="750"/>
      <c r="HM40" s="750"/>
      <c r="HN40" s="750"/>
      <c r="HO40" s="750"/>
      <c r="HP40" s="750"/>
      <c r="HQ40" s="750"/>
      <c r="HR40" s="750"/>
      <c r="HS40" s="750"/>
      <c r="HT40" s="750"/>
      <c r="HU40" s="750"/>
      <c r="HV40" s="750"/>
      <c r="HW40" s="750"/>
      <c r="HX40" s="750"/>
      <c r="HY40" s="750"/>
      <c r="HZ40" s="750"/>
      <c r="IA40" s="750"/>
      <c r="IB40" s="750"/>
      <c r="IC40" s="750"/>
      <c r="ID40" s="750"/>
      <c r="IE40" s="750"/>
      <c r="IF40" s="750"/>
      <c r="IG40" s="750"/>
      <c r="IH40" s="750"/>
      <c r="II40" s="750"/>
      <c r="IJ40" s="750"/>
      <c r="IK40" s="750"/>
      <c r="IL40" s="750"/>
      <c r="IM40" s="750"/>
      <c r="IN40" s="750"/>
      <c r="IO40" s="750"/>
      <c r="IP40" s="750"/>
      <c r="IQ40" s="750"/>
      <c r="IR40" s="750"/>
      <c r="IS40" s="750"/>
      <c r="IT40" s="750"/>
      <c r="IU40" s="750"/>
      <c r="IV40" s="750"/>
      <c r="IW40" s="750"/>
      <c r="IX40" s="750"/>
    </row>
    <row r="41" spans="1:258">
      <c r="A41" s="752" t="s">
        <v>19</v>
      </c>
      <c r="B41" s="753" t="s">
        <v>457</v>
      </c>
      <c r="C41" s="753"/>
      <c r="D41" s="753"/>
      <c r="E41" s="753"/>
      <c r="F41" s="496"/>
      <c r="G41" s="319"/>
      <c r="H41" s="319"/>
      <c r="I41" s="319"/>
      <c r="J41" s="319">
        <v>1423187</v>
      </c>
      <c r="K41" s="319">
        <v>342661</v>
      </c>
      <c r="L41" s="319">
        <v>162661</v>
      </c>
      <c r="M41" s="319">
        <v>0</v>
      </c>
      <c r="N41" s="319">
        <v>1080526</v>
      </c>
      <c r="O41" s="319">
        <v>1080526</v>
      </c>
      <c r="P41" s="319">
        <v>0</v>
      </c>
      <c r="Q41" s="319">
        <v>419563</v>
      </c>
      <c r="R41" s="319">
        <v>209110</v>
      </c>
      <c r="S41" s="319">
        <v>118159</v>
      </c>
      <c r="T41" s="319">
        <v>0</v>
      </c>
      <c r="U41" s="319">
        <v>210453</v>
      </c>
      <c r="V41" s="319">
        <v>210453</v>
      </c>
      <c r="W41" s="319">
        <v>350719</v>
      </c>
      <c r="X41" s="319">
        <v>169273</v>
      </c>
      <c r="Y41" s="319">
        <v>84789</v>
      </c>
      <c r="Z41" s="319">
        <v>0</v>
      </c>
      <c r="AA41" s="319">
        <v>181446</v>
      </c>
      <c r="AB41" s="319">
        <v>181446</v>
      </c>
      <c r="AC41" s="319">
        <v>1079000</v>
      </c>
      <c r="AD41" s="319">
        <v>298000</v>
      </c>
      <c r="AE41" s="319">
        <v>118000</v>
      </c>
      <c r="AF41" s="319">
        <v>781000</v>
      </c>
      <c r="AG41" s="319">
        <v>781000</v>
      </c>
      <c r="AH41" s="319">
        <v>0</v>
      </c>
      <c r="AI41" s="319">
        <v>657757</v>
      </c>
      <c r="AJ41" s="319">
        <v>379472</v>
      </c>
      <c r="AK41" s="319">
        <v>205402</v>
      </c>
      <c r="AL41" s="319">
        <v>278285</v>
      </c>
      <c r="AM41" s="319">
        <v>278285</v>
      </c>
      <c r="AN41" s="319">
        <v>0</v>
      </c>
      <c r="AO41" s="319"/>
      <c r="AP41" s="755"/>
      <c r="AQ41" s="755"/>
      <c r="AR41" s="755"/>
      <c r="AS41" s="755"/>
      <c r="AT41" s="755"/>
      <c r="AU41" s="755"/>
      <c r="AV41" s="755"/>
      <c r="AW41" s="755"/>
      <c r="AX41" s="755"/>
      <c r="AY41" s="755"/>
      <c r="AZ41" s="755"/>
      <c r="BA41" s="755"/>
      <c r="BB41" s="755"/>
      <c r="BC41" s="755"/>
      <c r="BD41" s="755"/>
      <c r="BE41" s="755"/>
      <c r="BF41" s="755"/>
      <c r="BG41" s="755"/>
      <c r="BH41" s="755"/>
      <c r="BI41" s="755"/>
      <c r="BJ41" s="755"/>
      <c r="BK41" s="755"/>
      <c r="BL41" s="755"/>
      <c r="BM41" s="755"/>
      <c r="BN41" s="755"/>
      <c r="BO41" s="755"/>
      <c r="BP41" s="755"/>
      <c r="BQ41" s="755"/>
      <c r="BR41" s="755"/>
      <c r="BS41" s="755"/>
      <c r="BT41" s="755"/>
      <c r="BU41" s="755"/>
      <c r="BV41" s="755"/>
      <c r="BW41" s="755"/>
      <c r="BX41" s="755"/>
      <c r="BY41" s="755"/>
      <c r="BZ41" s="755"/>
      <c r="CA41" s="755"/>
      <c r="CB41" s="755"/>
      <c r="CC41" s="755"/>
      <c r="CD41" s="755"/>
      <c r="CE41" s="755"/>
      <c r="CF41" s="755"/>
      <c r="CG41" s="755"/>
      <c r="CH41" s="755"/>
      <c r="CI41" s="755"/>
      <c r="CJ41" s="755"/>
      <c r="CK41" s="755"/>
      <c r="CL41" s="755"/>
      <c r="CM41" s="755"/>
      <c r="CN41" s="755"/>
      <c r="CO41" s="755"/>
      <c r="CP41" s="755"/>
      <c r="CQ41" s="755"/>
      <c r="CR41" s="755"/>
      <c r="CS41" s="755"/>
      <c r="CT41" s="755"/>
      <c r="CU41" s="755"/>
      <c r="CV41" s="755"/>
      <c r="CW41" s="755"/>
      <c r="CX41" s="755"/>
      <c r="CY41" s="755"/>
      <c r="CZ41" s="755"/>
      <c r="DA41" s="755"/>
      <c r="DB41" s="755"/>
      <c r="DC41" s="755"/>
      <c r="DD41" s="755"/>
      <c r="DE41" s="755"/>
      <c r="DF41" s="755"/>
      <c r="DG41" s="755"/>
      <c r="DH41" s="755"/>
      <c r="DI41" s="755"/>
      <c r="DJ41" s="755"/>
      <c r="DK41" s="755"/>
      <c r="DL41" s="755"/>
      <c r="DM41" s="755"/>
      <c r="DN41" s="755"/>
      <c r="DO41" s="755"/>
      <c r="DP41" s="755"/>
      <c r="DQ41" s="755"/>
      <c r="DR41" s="755"/>
      <c r="DS41" s="755"/>
      <c r="DT41" s="755"/>
      <c r="DU41" s="755"/>
      <c r="DV41" s="755"/>
      <c r="DW41" s="755"/>
      <c r="DX41" s="755"/>
      <c r="DY41" s="755"/>
      <c r="DZ41" s="755"/>
      <c r="EA41" s="755"/>
      <c r="EB41" s="755"/>
      <c r="EC41" s="755"/>
      <c r="ED41" s="755"/>
      <c r="EE41" s="755"/>
      <c r="EF41" s="755"/>
      <c r="EG41" s="755"/>
      <c r="EH41" s="755"/>
      <c r="EI41" s="755"/>
      <c r="EJ41" s="755"/>
      <c r="EK41" s="755"/>
      <c r="EL41" s="755"/>
      <c r="EM41" s="755"/>
      <c r="EN41" s="755"/>
      <c r="EO41" s="755"/>
      <c r="EP41" s="755"/>
      <c r="EQ41" s="755"/>
      <c r="ER41" s="755"/>
      <c r="ES41" s="755"/>
      <c r="ET41" s="755"/>
      <c r="EU41" s="755"/>
      <c r="EV41" s="755"/>
      <c r="EW41" s="755"/>
      <c r="EX41" s="755"/>
      <c r="EY41" s="755"/>
      <c r="EZ41" s="755"/>
      <c r="FA41" s="755"/>
      <c r="FB41" s="755"/>
      <c r="FC41" s="755"/>
      <c r="FD41" s="755"/>
      <c r="FE41" s="755"/>
      <c r="FF41" s="755"/>
      <c r="FG41" s="755"/>
      <c r="FH41" s="755"/>
      <c r="FI41" s="755"/>
      <c r="FJ41" s="755"/>
      <c r="FK41" s="755"/>
      <c r="FL41" s="755"/>
      <c r="FM41" s="755"/>
      <c r="FN41" s="755"/>
      <c r="FO41" s="755"/>
      <c r="FP41" s="755"/>
      <c r="FQ41" s="755"/>
      <c r="FR41" s="755"/>
      <c r="FS41" s="755"/>
      <c r="FT41" s="755"/>
      <c r="FU41" s="755"/>
      <c r="FV41" s="755"/>
      <c r="FW41" s="755"/>
      <c r="FX41" s="755"/>
      <c r="FY41" s="755"/>
      <c r="FZ41" s="755"/>
      <c r="GA41" s="755"/>
      <c r="GB41" s="755"/>
      <c r="GC41" s="755"/>
      <c r="GD41" s="755"/>
      <c r="GE41" s="755"/>
      <c r="GF41" s="755"/>
      <c r="GG41" s="755"/>
      <c r="GH41" s="755"/>
      <c r="GI41" s="755"/>
      <c r="GJ41" s="755"/>
      <c r="GK41" s="755"/>
      <c r="GL41" s="755"/>
      <c r="GM41" s="755"/>
      <c r="GN41" s="755"/>
      <c r="GO41" s="755"/>
      <c r="GP41" s="755"/>
      <c r="GQ41" s="755"/>
      <c r="GR41" s="755"/>
      <c r="GS41" s="755"/>
      <c r="GT41" s="755"/>
      <c r="GU41" s="755"/>
      <c r="GV41" s="755"/>
      <c r="GW41" s="755"/>
      <c r="GX41" s="755"/>
      <c r="GY41" s="755"/>
      <c r="GZ41" s="755"/>
      <c r="HA41" s="755"/>
      <c r="HB41" s="755"/>
      <c r="HC41" s="755"/>
      <c r="HD41" s="755"/>
      <c r="HE41" s="755"/>
      <c r="HF41" s="755"/>
      <c r="HG41" s="755"/>
      <c r="HH41" s="755"/>
      <c r="HI41" s="755"/>
      <c r="HJ41" s="755"/>
      <c r="HK41" s="755"/>
      <c r="HL41" s="755"/>
      <c r="HM41" s="755"/>
      <c r="HN41" s="755"/>
      <c r="HO41" s="755"/>
      <c r="HP41" s="755"/>
      <c r="HQ41" s="755"/>
      <c r="HR41" s="755"/>
      <c r="HS41" s="755"/>
      <c r="HT41" s="755"/>
      <c r="HU41" s="755"/>
      <c r="HV41" s="755"/>
      <c r="HW41" s="755"/>
      <c r="HX41" s="755"/>
      <c r="HY41" s="755"/>
      <c r="HZ41" s="755"/>
      <c r="IA41" s="755"/>
      <c r="IB41" s="755"/>
      <c r="IC41" s="755"/>
      <c r="ID41" s="755"/>
      <c r="IE41" s="755"/>
      <c r="IF41" s="755"/>
      <c r="IG41" s="755"/>
      <c r="IH41" s="755"/>
      <c r="II41" s="755"/>
      <c r="IJ41" s="755"/>
      <c r="IK41" s="755"/>
      <c r="IL41" s="755"/>
      <c r="IM41" s="755"/>
      <c r="IN41" s="755"/>
      <c r="IO41" s="755"/>
      <c r="IP41" s="755"/>
      <c r="IQ41" s="755"/>
      <c r="IR41" s="755"/>
      <c r="IS41" s="755"/>
      <c r="IT41" s="755"/>
      <c r="IU41" s="755"/>
      <c r="IV41" s="755"/>
      <c r="IW41" s="755"/>
      <c r="IX41" s="755"/>
    </row>
    <row r="42" spans="1:258" ht="45.75" customHeight="1">
      <c r="A42" s="752"/>
      <c r="B42" s="766" t="s">
        <v>944</v>
      </c>
      <c r="C42" s="766"/>
      <c r="D42" s="766"/>
      <c r="E42" s="766"/>
      <c r="F42" s="496"/>
      <c r="G42" s="319"/>
      <c r="H42" s="319"/>
      <c r="I42" s="319"/>
      <c r="J42" s="319">
        <v>1423187</v>
      </c>
      <c r="K42" s="319">
        <v>342661</v>
      </c>
      <c r="L42" s="319">
        <v>162661</v>
      </c>
      <c r="M42" s="319">
        <v>0</v>
      </c>
      <c r="N42" s="319">
        <v>1080526</v>
      </c>
      <c r="O42" s="319">
        <v>1080526</v>
      </c>
      <c r="P42" s="319">
        <v>0</v>
      </c>
      <c r="Q42" s="319">
        <v>419563</v>
      </c>
      <c r="R42" s="319">
        <v>209110</v>
      </c>
      <c r="S42" s="319">
        <v>118159</v>
      </c>
      <c r="T42" s="319">
        <v>0</v>
      </c>
      <c r="U42" s="319">
        <v>210453</v>
      </c>
      <c r="V42" s="319">
        <v>210453</v>
      </c>
      <c r="W42" s="319">
        <v>350719</v>
      </c>
      <c r="X42" s="319">
        <v>169273</v>
      </c>
      <c r="Y42" s="319">
        <v>84789</v>
      </c>
      <c r="Z42" s="319">
        <v>0</v>
      </c>
      <c r="AA42" s="319">
        <v>181446</v>
      </c>
      <c r="AB42" s="319">
        <v>181446</v>
      </c>
      <c r="AC42" s="319">
        <v>1079000</v>
      </c>
      <c r="AD42" s="319">
        <v>298000</v>
      </c>
      <c r="AE42" s="319">
        <v>118000</v>
      </c>
      <c r="AF42" s="319">
        <v>781000</v>
      </c>
      <c r="AG42" s="319">
        <v>781000</v>
      </c>
      <c r="AH42" s="319">
        <v>0</v>
      </c>
      <c r="AI42" s="319">
        <v>657757</v>
      </c>
      <c r="AJ42" s="319">
        <v>379472</v>
      </c>
      <c r="AK42" s="319">
        <v>205402</v>
      </c>
      <c r="AL42" s="319">
        <v>278285</v>
      </c>
      <c r="AM42" s="319">
        <v>278285</v>
      </c>
      <c r="AN42" s="319">
        <v>0</v>
      </c>
      <c r="AO42" s="319"/>
      <c r="AP42" s="755"/>
      <c r="AQ42" s="755"/>
      <c r="AR42" s="755"/>
      <c r="AS42" s="755"/>
      <c r="AT42" s="755"/>
      <c r="AU42" s="755"/>
      <c r="AV42" s="755"/>
      <c r="AW42" s="755"/>
      <c r="AX42" s="755"/>
      <c r="AY42" s="755"/>
      <c r="AZ42" s="755"/>
      <c r="BA42" s="755"/>
      <c r="BB42" s="755"/>
      <c r="BC42" s="755"/>
      <c r="BD42" s="755"/>
      <c r="BE42" s="755"/>
      <c r="BF42" s="755"/>
      <c r="BG42" s="755"/>
      <c r="BH42" s="755"/>
      <c r="BI42" s="755"/>
      <c r="BJ42" s="755"/>
      <c r="BK42" s="755"/>
      <c r="BL42" s="755"/>
      <c r="BM42" s="755"/>
      <c r="BN42" s="755"/>
      <c r="BO42" s="755"/>
      <c r="BP42" s="755"/>
      <c r="BQ42" s="755"/>
      <c r="BR42" s="755"/>
      <c r="BS42" s="755"/>
      <c r="BT42" s="755"/>
      <c r="BU42" s="755"/>
      <c r="BV42" s="755"/>
      <c r="BW42" s="755"/>
      <c r="BX42" s="755"/>
      <c r="BY42" s="755"/>
      <c r="BZ42" s="755"/>
      <c r="CA42" s="755"/>
      <c r="CB42" s="755"/>
      <c r="CC42" s="755"/>
      <c r="CD42" s="755"/>
      <c r="CE42" s="755"/>
      <c r="CF42" s="755"/>
      <c r="CG42" s="755"/>
      <c r="CH42" s="755"/>
      <c r="CI42" s="755"/>
      <c r="CJ42" s="755"/>
      <c r="CK42" s="755"/>
      <c r="CL42" s="755"/>
      <c r="CM42" s="755"/>
      <c r="CN42" s="755"/>
      <c r="CO42" s="755"/>
      <c r="CP42" s="755"/>
      <c r="CQ42" s="755"/>
      <c r="CR42" s="755"/>
      <c r="CS42" s="755"/>
      <c r="CT42" s="755"/>
      <c r="CU42" s="755"/>
      <c r="CV42" s="755"/>
      <c r="CW42" s="755"/>
      <c r="CX42" s="755"/>
      <c r="CY42" s="755"/>
      <c r="CZ42" s="755"/>
      <c r="DA42" s="755"/>
      <c r="DB42" s="755"/>
      <c r="DC42" s="755"/>
      <c r="DD42" s="755"/>
      <c r="DE42" s="755"/>
      <c r="DF42" s="755"/>
      <c r="DG42" s="755"/>
      <c r="DH42" s="755"/>
      <c r="DI42" s="755"/>
      <c r="DJ42" s="755"/>
      <c r="DK42" s="755"/>
      <c r="DL42" s="755"/>
      <c r="DM42" s="755"/>
      <c r="DN42" s="755"/>
      <c r="DO42" s="755"/>
      <c r="DP42" s="755"/>
      <c r="DQ42" s="755"/>
      <c r="DR42" s="755"/>
      <c r="DS42" s="755"/>
      <c r="DT42" s="755"/>
      <c r="DU42" s="755"/>
      <c r="DV42" s="755"/>
      <c r="DW42" s="755"/>
      <c r="DX42" s="755"/>
      <c r="DY42" s="755"/>
      <c r="DZ42" s="755"/>
      <c r="EA42" s="755"/>
      <c r="EB42" s="755"/>
      <c r="EC42" s="755"/>
      <c r="ED42" s="755"/>
      <c r="EE42" s="755"/>
      <c r="EF42" s="755"/>
      <c r="EG42" s="755"/>
      <c r="EH42" s="755"/>
      <c r="EI42" s="755"/>
      <c r="EJ42" s="755"/>
      <c r="EK42" s="755"/>
      <c r="EL42" s="755"/>
      <c r="EM42" s="755"/>
      <c r="EN42" s="755"/>
      <c r="EO42" s="755"/>
      <c r="EP42" s="755"/>
      <c r="EQ42" s="755"/>
      <c r="ER42" s="755"/>
      <c r="ES42" s="755"/>
      <c r="ET42" s="755"/>
      <c r="EU42" s="755"/>
      <c r="EV42" s="755"/>
      <c r="EW42" s="755"/>
      <c r="EX42" s="755"/>
      <c r="EY42" s="755"/>
      <c r="EZ42" s="755"/>
      <c r="FA42" s="755"/>
      <c r="FB42" s="755"/>
      <c r="FC42" s="755"/>
      <c r="FD42" s="755"/>
      <c r="FE42" s="755"/>
      <c r="FF42" s="755"/>
      <c r="FG42" s="755"/>
      <c r="FH42" s="755"/>
      <c r="FI42" s="755"/>
      <c r="FJ42" s="755"/>
      <c r="FK42" s="755"/>
      <c r="FL42" s="755"/>
      <c r="FM42" s="755"/>
      <c r="FN42" s="755"/>
      <c r="FO42" s="755"/>
      <c r="FP42" s="755"/>
      <c r="FQ42" s="755"/>
      <c r="FR42" s="755"/>
      <c r="FS42" s="755"/>
      <c r="FT42" s="755"/>
      <c r="FU42" s="755"/>
      <c r="FV42" s="755"/>
      <c r="FW42" s="755"/>
      <c r="FX42" s="755"/>
      <c r="FY42" s="755"/>
      <c r="FZ42" s="755"/>
      <c r="GA42" s="755"/>
      <c r="GB42" s="755"/>
      <c r="GC42" s="755"/>
      <c r="GD42" s="755"/>
      <c r="GE42" s="755"/>
      <c r="GF42" s="755"/>
      <c r="GG42" s="755"/>
      <c r="GH42" s="755"/>
      <c r="GI42" s="755"/>
      <c r="GJ42" s="755"/>
      <c r="GK42" s="755"/>
      <c r="GL42" s="755"/>
      <c r="GM42" s="755"/>
      <c r="GN42" s="755"/>
      <c r="GO42" s="755"/>
      <c r="GP42" s="755"/>
      <c r="GQ42" s="755"/>
      <c r="GR42" s="755"/>
      <c r="GS42" s="755"/>
      <c r="GT42" s="755"/>
      <c r="GU42" s="755"/>
      <c r="GV42" s="755"/>
      <c r="GW42" s="755"/>
      <c r="GX42" s="755"/>
      <c r="GY42" s="755"/>
      <c r="GZ42" s="755"/>
      <c r="HA42" s="755"/>
      <c r="HB42" s="755"/>
      <c r="HC42" s="755"/>
      <c r="HD42" s="755"/>
      <c r="HE42" s="755"/>
      <c r="HF42" s="755"/>
      <c r="HG42" s="755"/>
      <c r="HH42" s="755"/>
      <c r="HI42" s="755"/>
      <c r="HJ42" s="755"/>
      <c r="HK42" s="755"/>
      <c r="HL42" s="755"/>
      <c r="HM42" s="755"/>
      <c r="HN42" s="755"/>
      <c r="HO42" s="755"/>
      <c r="HP42" s="755"/>
      <c r="HQ42" s="755"/>
      <c r="HR42" s="755"/>
      <c r="HS42" s="755"/>
      <c r="HT42" s="755"/>
      <c r="HU42" s="755"/>
      <c r="HV42" s="755"/>
      <c r="HW42" s="755"/>
      <c r="HX42" s="755"/>
      <c r="HY42" s="755"/>
      <c r="HZ42" s="755"/>
      <c r="IA42" s="755"/>
      <c r="IB42" s="755"/>
      <c r="IC42" s="755"/>
      <c r="ID42" s="755"/>
      <c r="IE42" s="755"/>
      <c r="IF42" s="755"/>
      <c r="IG42" s="755"/>
      <c r="IH42" s="755"/>
      <c r="II42" s="755"/>
      <c r="IJ42" s="755"/>
      <c r="IK42" s="755"/>
      <c r="IL42" s="755"/>
      <c r="IM42" s="755"/>
      <c r="IN42" s="755"/>
      <c r="IO42" s="755"/>
      <c r="IP42" s="755"/>
      <c r="IQ42" s="755"/>
      <c r="IR42" s="755"/>
      <c r="IS42" s="755"/>
      <c r="IT42" s="755"/>
      <c r="IU42" s="755"/>
      <c r="IV42" s="755"/>
      <c r="IW42" s="755"/>
      <c r="IX42" s="755"/>
    </row>
    <row r="43" spans="1:258" ht="76.5" customHeight="1">
      <c r="A43" s="756">
        <v>1</v>
      </c>
      <c r="B43" s="320" t="s">
        <v>1478</v>
      </c>
      <c r="C43" s="320" t="s">
        <v>1839</v>
      </c>
      <c r="D43" s="320" t="s">
        <v>1798</v>
      </c>
      <c r="E43" s="743"/>
      <c r="F43" s="757" t="s">
        <v>942</v>
      </c>
      <c r="G43" s="757"/>
      <c r="H43" s="757"/>
      <c r="I43" s="321" t="s">
        <v>1479</v>
      </c>
      <c r="J43" s="758">
        <v>224187</v>
      </c>
      <c r="K43" s="759">
        <v>44661</v>
      </c>
      <c r="L43" s="759">
        <v>44661</v>
      </c>
      <c r="M43" s="760"/>
      <c r="N43" s="759">
        <v>179526</v>
      </c>
      <c r="O43" s="759">
        <v>179526</v>
      </c>
      <c r="P43" s="759"/>
      <c r="Q43" s="761">
        <v>131404</v>
      </c>
      <c r="R43" s="761">
        <v>40951</v>
      </c>
      <c r="S43" s="761"/>
      <c r="T43" s="761"/>
      <c r="U43" s="761">
        <v>90453</v>
      </c>
      <c r="V43" s="761">
        <v>90453</v>
      </c>
      <c r="W43" s="761">
        <v>131404</v>
      </c>
      <c r="X43" s="761">
        <v>40951</v>
      </c>
      <c r="Y43" s="761"/>
      <c r="Z43" s="761"/>
      <c r="AA43" s="761">
        <v>90453</v>
      </c>
      <c r="AB43" s="761">
        <v>90453</v>
      </c>
      <c r="AC43" s="761"/>
      <c r="AD43" s="759"/>
      <c r="AE43" s="759"/>
      <c r="AF43" s="761"/>
      <c r="AG43" s="759"/>
      <c r="AH43" s="759"/>
      <c r="AI43" s="761">
        <v>69182</v>
      </c>
      <c r="AJ43" s="759">
        <v>0</v>
      </c>
      <c r="AK43" s="759"/>
      <c r="AL43" s="761">
        <v>69182</v>
      </c>
      <c r="AM43" s="759">
        <v>69182</v>
      </c>
      <c r="AN43" s="759"/>
      <c r="AO43" s="757"/>
      <c r="AP43" s="762"/>
      <c r="AQ43" s="762"/>
      <c r="AR43" s="762"/>
      <c r="AS43" s="762"/>
      <c r="AT43" s="762"/>
      <c r="AU43" s="762"/>
      <c r="AV43" s="762"/>
      <c r="AW43" s="762"/>
      <c r="AX43" s="762"/>
      <c r="AY43" s="762"/>
      <c r="AZ43" s="762"/>
      <c r="BA43" s="762"/>
      <c r="BB43" s="762"/>
      <c r="BC43" s="762"/>
      <c r="BD43" s="762"/>
      <c r="BE43" s="762"/>
      <c r="BF43" s="762"/>
      <c r="BG43" s="762"/>
      <c r="BH43" s="762"/>
      <c r="BI43" s="762"/>
      <c r="BJ43" s="762"/>
      <c r="BK43" s="762"/>
      <c r="BL43" s="762"/>
      <c r="BM43" s="762"/>
      <c r="BN43" s="762"/>
      <c r="BO43" s="762"/>
      <c r="BP43" s="762"/>
      <c r="BQ43" s="762"/>
      <c r="BR43" s="762"/>
      <c r="BS43" s="762"/>
      <c r="BT43" s="762"/>
      <c r="BU43" s="762"/>
      <c r="BV43" s="762"/>
      <c r="BW43" s="762"/>
      <c r="BX43" s="762"/>
      <c r="BY43" s="762"/>
      <c r="BZ43" s="762"/>
      <c r="CA43" s="762"/>
      <c r="CB43" s="762"/>
      <c r="CC43" s="762"/>
      <c r="CD43" s="762"/>
      <c r="CE43" s="762"/>
      <c r="CF43" s="762"/>
      <c r="CG43" s="762"/>
      <c r="CH43" s="762"/>
      <c r="CI43" s="762"/>
      <c r="CJ43" s="762"/>
      <c r="CK43" s="762"/>
      <c r="CL43" s="762"/>
      <c r="CM43" s="762"/>
      <c r="CN43" s="762"/>
      <c r="CO43" s="762"/>
      <c r="CP43" s="762"/>
      <c r="CQ43" s="762"/>
      <c r="CR43" s="762"/>
      <c r="CS43" s="762"/>
      <c r="CT43" s="762"/>
      <c r="CU43" s="762"/>
      <c r="CV43" s="762"/>
      <c r="CW43" s="762"/>
      <c r="CX43" s="762"/>
      <c r="CY43" s="762"/>
      <c r="CZ43" s="762"/>
      <c r="DA43" s="762"/>
      <c r="DB43" s="762"/>
      <c r="DC43" s="762"/>
      <c r="DD43" s="762"/>
      <c r="DE43" s="762"/>
      <c r="DF43" s="762"/>
      <c r="DG43" s="762"/>
      <c r="DH43" s="762"/>
      <c r="DI43" s="762"/>
      <c r="DJ43" s="762"/>
      <c r="DK43" s="762"/>
      <c r="DL43" s="762"/>
      <c r="DM43" s="762"/>
      <c r="DN43" s="762"/>
      <c r="DO43" s="762"/>
      <c r="DP43" s="762"/>
      <c r="DQ43" s="762"/>
      <c r="DR43" s="762"/>
      <c r="DS43" s="762"/>
      <c r="DT43" s="762"/>
      <c r="DU43" s="762"/>
      <c r="DV43" s="762"/>
      <c r="DW43" s="762"/>
      <c r="DX43" s="762"/>
      <c r="DY43" s="762"/>
      <c r="DZ43" s="762"/>
      <c r="EA43" s="762"/>
      <c r="EB43" s="762"/>
      <c r="EC43" s="762"/>
      <c r="ED43" s="762"/>
      <c r="EE43" s="762"/>
      <c r="EF43" s="762"/>
      <c r="EG43" s="762"/>
      <c r="EH43" s="762"/>
      <c r="EI43" s="762"/>
      <c r="EJ43" s="762"/>
      <c r="EK43" s="762"/>
      <c r="EL43" s="762"/>
      <c r="EM43" s="762"/>
      <c r="EN43" s="762"/>
      <c r="EO43" s="762"/>
      <c r="EP43" s="762"/>
      <c r="EQ43" s="762"/>
      <c r="ER43" s="762"/>
      <c r="ES43" s="762"/>
      <c r="ET43" s="762"/>
      <c r="EU43" s="762"/>
      <c r="EV43" s="762"/>
      <c r="EW43" s="762"/>
      <c r="EX43" s="762"/>
      <c r="EY43" s="762"/>
      <c r="EZ43" s="762"/>
      <c r="FA43" s="762"/>
      <c r="FB43" s="762"/>
      <c r="FC43" s="762"/>
      <c r="FD43" s="762"/>
      <c r="FE43" s="762"/>
      <c r="FF43" s="762"/>
      <c r="FG43" s="762"/>
      <c r="FH43" s="762"/>
      <c r="FI43" s="762"/>
      <c r="FJ43" s="762"/>
      <c r="FK43" s="762"/>
      <c r="FL43" s="762"/>
      <c r="FM43" s="762"/>
      <c r="FN43" s="762"/>
      <c r="FO43" s="762"/>
      <c r="FP43" s="762"/>
      <c r="FQ43" s="762"/>
      <c r="FR43" s="762"/>
      <c r="FS43" s="762"/>
      <c r="FT43" s="762"/>
      <c r="FU43" s="762"/>
      <c r="FV43" s="762"/>
      <c r="FW43" s="762"/>
      <c r="FX43" s="762"/>
      <c r="FY43" s="762"/>
      <c r="FZ43" s="762"/>
      <c r="GA43" s="762"/>
      <c r="GB43" s="762"/>
      <c r="GC43" s="762"/>
      <c r="GD43" s="762"/>
      <c r="GE43" s="762"/>
      <c r="GF43" s="762"/>
      <c r="GG43" s="762"/>
      <c r="GH43" s="762"/>
      <c r="GI43" s="762"/>
      <c r="GJ43" s="762"/>
      <c r="GK43" s="762"/>
      <c r="GL43" s="762"/>
      <c r="GM43" s="762"/>
      <c r="GN43" s="762"/>
      <c r="GO43" s="762"/>
      <c r="GP43" s="762"/>
      <c r="GQ43" s="762"/>
      <c r="GR43" s="762"/>
      <c r="GS43" s="762"/>
      <c r="GT43" s="762"/>
      <c r="GU43" s="762"/>
      <c r="GV43" s="762"/>
      <c r="GW43" s="762"/>
      <c r="GX43" s="762"/>
      <c r="GY43" s="762"/>
      <c r="GZ43" s="762"/>
      <c r="HA43" s="762"/>
      <c r="HB43" s="762"/>
      <c r="HC43" s="762"/>
      <c r="HD43" s="762"/>
      <c r="HE43" s="762"/>
      <c r="HF43" s="762"/>
      <c r="HG43" s="762"/>
      <c r="HH43" s="762"/>
      <c r="HI43" s="762"/>
      <c r="HJ43" s="762"/>
      <c r="HK43" s="762"/>
      <c r="HL43" s="762"/>
      <c r="HM43" s="762"/>
      <c r="HN43" s="762"/>
      <c r="HO43" s="762"/>
      <c r="HP43" s="762"/>
      <c r="HQ43" s="762"/>
      <c r="HR43" s="762"/>
      <c r="HS43" s="762"/>
      <c r="HT43" s="762"/>
      <c r="HU43" s="762"/>
      <c r="HV43" s="762"/>
      <c r="HW43" s="762"/>
      <c r="HX43" s="762"/>
      <c r="HY43" s="762"/>
      <c r="HZ43" s="762"/>
      <c r="IA43" s="762"/>
      <c r="IB43" s="762"/>
      <c r="IC43" s="762"/>
      <c r="ID43" s="762"/>
      <c r="IE43" s="762"/>
      <c r="IF43" s="762"/>
      <c r="IG43" s="762"/>
      <c r="IH43" s="762"/>
      <c r="II43" s="762"/>
      <c r="IJ43" s="762"/>
      <c r="IK43" s="762"/>
      <c r="IL43" s="762"/>
      <c r="IM43" s="762"/>
      <c r="IN43" s="762"/>
      <c r="IO43" s="762"/>
      <c r="IP43" s="762"/>
      <c r="IQ43" s="762"/>
      <c r="IR43" s="762"/>
      <c r="IS43" s="762"/>
      <c r="IT43" s="762"/>
      <c r="IU43" s="762"/>
      <c r="IV43" s="762"/>
      <c r="IW43" s="762"/>
      <c r="IX43" s="762"/>
    </row>
    <row r="44" spans="1:258" ht="63.75">
      <c r="A44" s="756">
        <v>2</v>
      </c>
      <c r="B44" s="320" t="s">
        <v>598</v>
      </c>
      <c r="C44" s="320" t="s">
        <v>1842</v>
      </c>
      <c r="D44" s="489" t="s">
        <v>1792</v>
      </c>
      <c r="E44" s="743"/>
      <c r="F44" s="757" t="s">
        <v>1762</v>
      </c>
      <c r="G44" s="757"/>
      <c r="H44" s="757"/>
      <c r="I44" s="763" t="s">
        <v>602</v>
      </c>
      <c r="J44" s="758">
        <v>1199000</v>
      </c>
      <c r="K44" s="759">
        <v>298000</v>
      </c>
      <c r="L44" s="759">
        <v>118000</v>
      </c>
      <c r="M44" s="759"/>
      <c r="N44" s="764">
        <v>901000</v>
      </c>
      <c r="O44" s="764">
        <v>901000</v>
      </c>
      <c r="P44" s="764"/>
      <c r="Q44" s="765">
        <v>288159</v>
      </c>
      <c r="R44" s="765">
        <v>168159</v>
      </c>
      <c r="S44" s="765">
        <v>118159</v>
      </c>
      <c r="T44" s="765"/>
      <c r="U44" s="765">
        <v>120000</v>
      </c>
      <c r="V44" s="765">
        <v>120000</v>
      </c>
      <c r="W44" s="765">
        <v>219315</v>
      </c>
      <c r="X44" s="765">
        <v>128322</v>
      </c>
      <c r="Y44" s="765">
        <v>84789</v>
      </c>
      <c r="Z44" s="765"/>
      <c r="AA44" s="765">
        <v>90993</v>
      </c>
      <c r="AB44" s="765">
        <v>90993</v>
      </c>
      <c r="AC44" s="765">
        <v>1079000</v>
      </c>
      <c r="AD44" s="764">
        <v>298000</v>
      </c>
      <c r="AE44" s="764">
        <v>118000</v>
      </c>
      <c r="AF44" s="765">
        <v>781000</v>
      </c>
      <c r="AG44" s="764">
        <v>781000</v>
      </c>
      <c r="AH44" s="765"/>
      <c r="AI44" s="765">
        <v>588575</v>
      </c>
      <c r="AJ44" s="764">
        <v>379472</v>
      </c>
      <c r="AK44" s="764">
        <v>205402</v>
      </c>
      <c r="AL44" s="765">
        <v>209103</v>
      </c>
      <c r="AM44" s="764">
        <v>209103</v>
      </c>
      <c r="AN44" s="765"/>
      <c r="AO44" s="757"/>
      <c r="AP44" s="762"/>
      <c r="AQ44" s="762"/>
      <c r="AR44" s="762"/>
      <c r="AS44" s="762"/>
      <c r="AT44" s="762"/>
      <c r="AU44" s="762"/>
      <c r="AV44" s="762"/>
      <c r="AW44" s="762"/>
      <c r="AX44" s="762"/>
      <c r="AY44" s="762"/>
      <c r="AZ44" s="762"/>
      <c r="BA44" s="762"/>
      <c r="BB44" s="762"/>
      <c r="BC44" s="762"/>
      <c r="BD44" s="762"/>
      <c r="BE44" s="762"/>
      <c r="BF44" s="762"/>
      <c r="BG44" s="762"/>
      <c r="BH44" s="762"/>
      <c r="BI44" s="762"/>
      <c r="BJ44" s="762"/>
      <c r="BK44" s="762"/>
      <c r="BL44" s="762"/>
      <c r="BM44" s="762"/>
      <c r="BN44" s="762"/>
      <c r="BO44" s="762"/>
      <c r="BP44" s="762"/>
      <c r="BQ44" s="762"/>
      <c r="BR44" s="762"/>
      <c r="BS44" s="762"/>
      <c r="BT44" s="762"/>
      <c r="BU44" s="762"/>
      <c r="BV44" s="762"/>
      <c r="BW44" s="762"/>
      <c r="BX44" s="762"/>
      <c r="BY44" s="762"/>
      <c r="BZ44" s="762"/>
      <c r="CA44" s="762"/>
      <c r="CB44" s="762"/>
      <c r="CC44" s="762"/>
      <c r="CD44" s="762"/>
      <c r="CE44" s="762"/>
      <c r="CF44" s="762"/>
      <c r="CG44" s="762"/>
      <c r="CH44" s="762"/>
      <c r="CI44" s="762"/>
      <c r="CJ44" s="762"/>
      <c r="CK44" s="762"/>
      <c r="CL44" s="762"/>
      <c r="CM44" s="762"/>
      <c r="CN44" s="762"/>
      <c r="CO44" s="762"/>
      <c r="CP44" s="762"/>
      <c r="CQ44" s="762"/>
      <c r="CR44" s="762"/>
      <c r="CS44" s="762"/>
      <c r="CT44" s="762"/>
      <c r="CU44" s="762"/>
      <c r="CV44" s="762"/>
      <c r="CW44" s="762"/>
      <c r="CX44" s="762"/>
      <c r="CY44" s="762"/>
      <c r="CZ44" s="762"/>
      <c r="DA44" s="762"/>
      <c r="DB44" s="762"/>
      <c r="DC44" s="762"/>
      <c r="DD44" s="762"/>
      <c r="DE44" s="762"/>
      <c r="DF44" s="762"/>
      <c r="DG44" s="762"/>
      <c r="DH44" s="762"/>
      <c r="DI44" s="762"/>
      <c r="DJ44" s="762"/>
      <c r="DK44" s="762"/>
      <c r="DL44" s="762"/>
      <c r="DM44" s="762"/>
      <c r="DN44" s="762"/>
      <c r="DO44" s="762"/>
      <c r="DP44" s="762"/>
      <c r="DQ44" s="762"/>
      <c r="DR44" s="762"/>
      <c r="DS44" s="762"/>
      <c r="DT44" s="762"/>
      <c r="DU44" s="762"/>
      <c r="DV44" s="762"/>
      <c r="DW44" s="762"/>
      <c r="DX44" s="762"/>
      <c r="DY44" s="762"/>
      <c r="DZ44" s="762"/>
      <c r="EA44" s="762"/>
      <c r="EB44" s="762"/>
      <c r="EC44" s="762"/>
      <c r="ED44" s="762"/>
      <c r="EE44" s="762"/>
      <c r="EF44" s="762"/>
      <c r="EG44" s="762"/>
      <c r="EH44" s="762"/>
      <c r="EI44" s="762"/>
      <c r="EJ44" s="762"/>
      <c r="EK44" s="762"/>
      <c r="EL44" s="762"/>
      <c r="EM44" s="762"/>
      <c r="EN44" s="762"/>
      <c r="EO44" s="762"/>
      <c r="EP44" s="762"/>
      <c r="EQ44" s="762"/>
      <c r="ER44" s="762"/>
      <c r="ES44" s="762"/>
      <c r="ET44" s="762"/>
      <c r="EU44" s="762"/>
      <c r="EV44" s="762"/>
      <c r="EW44" s="762"/>
      <c r="EX44" s="762"/>
      <c r="EY44" s="762"/>
      <c r="EZ44" s="762"/>
      <c r="FA44" s="762"/>
      <c r="FB44" s="762"/>
      <c r="FC44" s="762"/>
      <c r="FD44" s="762"/>
      <c r="FE44" s="762"/>
      <c r="FF44" s="762"/>
      <c r="FG44" s="762"/>
      <c r="FH44" s="762"/>
      <c r="FI44" s="762"/>
      <c r="FJ44" s="762"/>
      <c r="FK44" s="762"/>
      <c r="FL44" s="762"/>
      <c r="FM44" s="762"/>
      <c r="FN44" s="762"/>
      <c r="FO44" s="762"/>
      <c r="FP44" s="762"/>
      <c r="FQ44" s="762"/>
      <c r="FR44" s="762"/>
      <c r="FS44" s="762"/>
      <c r="FT44" s="762"/>
      <c r="FU44" s="762"/>
      <c r="FV44" s="762"/>
      <c r="FW44" s="762"/>
      <c r="FX44" s="762"/>
      <c r="FY44" s="762"/>
      <c r="FZ44" s="762"/>
      <c r="GA44" s="762"/>
      <c r="GB44" s="762"/>
      <c r="GC44" s="762"/>
      <c r="GD44" s="762"/>
      <c r="GE44" s="762"/>
      <c r="GF44" s="762"/>
      <c r="GG44" s="762"/>
      <c r="GH44" s="762"/>
      <c r="GI44" s="762"/>
      <c r="GJ44" s="762"/>
      <c r="GK44" s="762"/>
      <c r="GL44" s="762"/>
      <c r="GM44" s="762"/>
      <c r="GN44" s="762"/>
      <c r="GO44" s="762"/>
      <c r="GP44" s="762"/>
      <c r="GQ44" s="762"/>
      <c r="GR44" s="762"/>
      <c r="GS44" s="762"/>
      <c r="GT44" s="762"/>
      <c r="GU44" s="762"/>
      <c r="GV44" s="762"/>
      <c r="GW44" s="762"/>
      <c r="GX44" s="762"/>
      <c r="GY44" s="762"/>
      <c r="GZ44" s="762"/>
      <c r="HA44" s="762"/>
      <c r="HB44" s="762"/>
      <c r="HC44" s="762"/>
      <c r="HD44" s="762"/>
      <c r="HE44" s="762"/>
      <c r="HF44" s="762"/>
      <c r="HG44" s="762"/>
      <c r="HH44" s="762"/>
      <c r="HI44" s="762"/>
      <c r="HJ44" s="762"/>
      <c r="HK44" s="762"/>
      <c r="HL44" s="762"/>
      <c r="HM44" s="762"/>
      <c r="HN44" s="762"/>
      <c r="HO44" s="762"/>
      <c r="HP44" s="762"/>
      <c r="HQ44" s="762"/>
      <c r="HR44" s="762"/>
      <c r="HS44" s="762"/>
      <c r="HT44" s="762"/>
      <c r="HU44" s="762"/>
      <c r="HV44" s="762"/>
      <c r="HW44" s="762"/>
      <c r="HX44" s="762"/>
      <c r="HY44" s="762"/>
      <c r="HZ44" s="762"/>
      <c r="IA44" s="762"/>
      <c r="IB44" s="762"/>
      <c r="IC44" s="762"/>
      <c r="ID44" s="762"/>
      <c r="IE44" s="762"/>
      <c r="IF44" s="762"/>
      <c r="IG44" s="762"/>
      <c r="IH44" s="762"/>
      <c r="II44" s="762"/>
      <c r="IJ44" s="762"/>
      <c r="IK44" s="762"/>
      <c r="IL44" s="762"/>
      <c r="IM44" s="762"/>
      <c r="IN44" s="762"/>
      <c r="IO44" s="762"/>
      <c r="IP44" s="762"/>
      <c r="IQ44" s="762"/>
      <c r="IR44" s="762"/>
      <c r="IS44" s="762"/>
      <c r="IT44" s="762"/>
      <c r="IU44" s="762"/>
      <c r="IV44" s="762"/>
      <c r="IW44" s="762"/>
      <c r="IX44" s="762"/>
    </row>
    <row r="45" spans="1:258" s="790" customFormat="1" ht="15">
      <c r="A45" s="752" t="s">
        <v>24</v>
      </c>
      <c r="B45" s="753" t="s">
        <v>461</v>
      </c>
      <c r="C45" s="753"/>
      <c r="D45" s="753"/>
      <c r="E45" s="808"/>
      <c r="F45" s="754"/>
      <c r="G45" s="754"/>
      <c r="H45" s="754"/>
      <c r="I45" s="809"/>
      <c r="J45" s="810">
        <v>160675</v>
      </c>
      <c r="K45" s="810">
        <v>15443</v>
      </c>
      <c r="L45" s="810">
        <v>0</v>
      </c>
      <c r="M45" s="810">
        <v>0</v>
      </c>
      <c r="N45" s="810">
        <v>145232</v>
      </c>
      <c r="O45" s="810">
        <v>145232</v>
      </c>
      <c r="P45" s="810">
        <v>0</v>
      </c>
      <c r="Q45" s="810">
        <v>0</v>
      </c>
      <c r="R45" s="810">
        <v>0</v>
      </c>
      <c r="S45" s="810">
        <v>0</v>
      </c>
      <c r="T45" s="810">
        <v>0</v>
      </c>
      <c r="U45" s="810">
        <v>0</v>
      </c>
      <c r="V45" s="810">
        <v>0</v>
      </c>
      <c r="W45" s="810">
        <v>0</v>
      </c>
      <c r="X45" s="810">
        <v>0</v>
      </c>
      <c r="Y45" s="810">
        <v>0</v>
      </c>
      <c r="Z45" s="810">
        <v>0</v>
      </c>
      <c r="AA45" s="810">
        <v>0</v>
      </c>
      <c r="AB45" s="810">
        <v>0</v>
      </c>
      <c r="AC45" s="810">
        <v>0</v>
      </c>
      <c r="AD45" s="810">
        <v>0</v>
      </c>
      <c r="AE45" s="810">
        <v>0</v>
      </c>
      <c r="AF45" s="810">
        <v>0</v>
      </c>
      <c r="AG45" s="810">
        <v>0</v>
      </c>
      <c r="AH45" s="810">
        <v>0</v>
      </c>
      <c r="AI45" s="810">
        <v>0</v>
      </c>
      <c r="AJ45" s="810">
        <v>0</v>
      </c>
      <c r="AK45" s="810">
        <v>0</v>
      </c>
      <c r="AL45" s="810">
        <v>0</v>
      </c>
      <c r="AM45" s="810">
        <v>0</v>
      </c>
      <c r="AN45" s="810">
        <v>0</v>
      </c>
      <c r="AO45" s="754"/>
      <c r="AP45" s="789"/>
      <c r="AQ45" s="789"/>
      <c r="AR45" s="789"/>
      <c r="AS45" s="789"/>
      <c r="AT45" s="789"/>
      <c r="AU45" s="789"/>
      <c r="AV45" s="789"/>
      <c r="AW45" s="789"/>
      <c r="AX45" s="789"/>
      <c r="AY45" s="789"/>
      <c r="AZ45" s="789"/>
      <c r="BA45" s="789"/>
      <c r="BB45" s="789"/>
      <c r="BC45" s="789"/>
      <c r="BD45" s="789"/>
      <c r="BE45" s="789"/>
      <c r="BF45" s="789"/>
      <c r="BG45" s="789"/>
      <c r="BH45" s="789"/>
      <c r="BI45" s="789"/>
      <c r="BJ45" s="789"/>
      <c r="BK45" s="789"/>
      <c r="BL45" s="789"/>
      <c r="BM45" s="789"/>
      <c r="BN45" s="789"/>
      <c r="BO45" s="789"/>
      <c r="BP45" s="789"/>
      <c r="BQ45" s="789"/>
      <c r="BR45" s="789"/>
      <c r="BS45" s="789"/>
      <c r="BT45" s="789"/>
      <c r="BU45" s="789"/>
      <c r="BV45" s="789"/>
      <c r="BW45" s="789"/>
      <c r="BX45" s="789"/>
      <c r="BY45" s="789"/>
      <c r="BZ45" s="789"/>
      <c r="CA45" s="789"/>
      <c r="CB45" s="789"/>
      <c r="CC45" s="789"/>
      <c r="CD45" s="789"/>
      <c r="CE45" s="789"/>
      <c r="CF45" s="789"/>
      <c r="CG45" s="789"/>
      <c r="CH45" s="789"/>
      <c r="CI45" s="789"/>
      <c r="CJ45" s="789"/>
      <c r="CK45" s="789"/>
      <c r="CL45" s="789"/>
      <c r="CM45" s="789"/>
      <c r="CN45" s="789"/>
      <c r="CO45" s="789"/>
      <c r="CP45" s="789"/>
      <c r="CQ45" s="789"/>
      <c r="CR45" s="789"/>
      <c r="CS45" s="789"/>
      <c r="CT45" s="789"/>
      <c r="CU45" s="789"/>
      <c r="CV45" s="789"/>
      <c r="CW45" s="789"/>
      <c r="CX45" s="789"/>
      <c r="CY45" s="789"/>
      <c r="CZ45" s="789"/>
      <c r="DA45" s="789"/>
      <c r="DB45" s="789"/>
      <c r="DC45" s="789"/>
      <c r="DD45" s="789"/>
      <c r="DE45" s="789"/>
      <c r="DF45" s="789"/>
      <c r="DG45" s="789"/>
      <c r="DH45" s="789"/>
      <c r="DI45" s="789"/>
      <c r="DJ45" s="789"/>
      <c r="DK45" s="789"/>
      <c r="DL45" s="789"/>
      <c r="DM45" s="789"/>
      <c r="DN45" s="789"/>
      <c r="DO45" s="789"/>
      <c r="DP45" s="789"/>
      <c r="DQ45" s="789"/>
      <c r="DR45" s="789"/>
      <c r="DS45" s="789"/>
      <c r="DT45" s="789"/>
      <c r="DU45" s="789"/>
      <c r="DV45" s="789"/>
      <c r="DW45" s="789"/>
      <c r="DX45" s="789"/>
      <c r="DY45" s="789"/>
      <c r="DZ45" s="789"/>
      <c r="EA45" s="789"/>
      <c r="EB45" s="789"/>
      <c r="EC45" s="789"/>
      <c r="ED45" s="789"/>
      <c r="EE45" s="789"/>
      <c r="EF45" s="789"/>
      <c r="EG45" s="789"/>
      <c r="EH45" s="789"/>
      <c r="EI45" s="789"/>
      <c r="EJ45" s="789"/>
      <c r="EK45" s="789"/>
      <c r="EL45" s="789"/>
      <c r="EM45" s="789"/>
      <c r="EN45" s="789"/>
      <c r="EO45" s="789"/>
      <c r="EP45" s="789"/>
      <c r="EQ45" s="789"/>
      <c r="ER45" s="789"/>
      <c r="ES45" s="789"/>
      <c r="ET45" s="789"/>
      <c r="EU45" s="789"/>
      <c r="EV45" s="789"/>
      <c r="EW45" s="789"/>
      <c r="EX45" s="789"/>
      <c r="EY45" s="789"/>
      <c r="EZ45" s="789"/>
      <c r="FA45" s="789"/>
      <c r="FB45" s="789"/>
      <c r="FC45" s="789"/>
      <c r="FD45" s="789"/>
      <c r="FE45" s="789"/>
      <c r="FF45" s="789"/>
      <c r="FG45" s="789"/>
      <c r="FH45" s="789"/>
      <c r="FI45" s="789"/>
      <c r="FJ45" s="789"/>
      <c r="FK45" s="789"/>
      <c r="FL45" s="789"/>
      <c r="FM45" s="789"/>
      <c r="FN45" s="789"/>
      <c r="FO45" s="789"/>
      <c r="FP45" s="789"/>
      <c r="FQ45" s="789"/>
      <c r="FR45" s="789"/>
      <c r="FS45" s="789"/>
      <c r="FT45" s="789"/>
      <c r="FU45" s="789"/>
      <c r="FV45" s="789"/>
      <c r="FW45" s="789"/>
      <c r="FX45" s="789"/>
      <c r="FY45" s="789"/>
      <c r="FZ45" s="789"/>
      <c r="GA45" s="789"/>
      <c r="GB45" s="789"/>
      <c r="GC45" s="789"/>
      <c r="GD45" s="789"/>
      <c r="GE45" s="789"/>
      <c r="GF45" s="789"/>
      <c r="GG45" s="789"/>
      <c r="GH45" s="789"/>
      <c r="GI45" s="789"/>
      <c r="GJ45" s="789"/>
      <c r="GK45" s="789"/>
      <c r="GL45" s="789"/>
      <c r="GM45" s="789"/>
      <c r="GN45" s="789"/>
      <c r="GO45" s="789"/>
      <c r="GP45" s="789"/>
      <c r="GQ45" s="789"/>
      <c r="GR45" s="789"/>
      <c r="GS45" s="789"/>
      <c r="GT45" s="789"/>
      <c r="GU45" s="789"/>
      <c r="GV45" s="789"/>
      <c r="GW45" s="789"/>
      <c r="GX45" s="789"/>
      <c r="GY45" s="789"/>
      <c r="GZ45" s="789"/>
      <c r="HA45" s="789"/>
      <c r="HB45" s="789"/>
      <c r="HC45" s="789"/>
      <c r="HD45" s="789"/>
      <c r="HE45" s="789"/>
      <c r="HF45" s="789"/>
      <c r="HG45" s="789"/>
      <c r="HH45" s="789"/>
      <c r="HI45" s="789"/>
      <c r="HJ45" s="789"/>
      <c r="HK45" s="789"/>
      <c r="HL45" s="789"/>
      <c r="HM45" s="789"/>
      <c r="HN45" s="789"/>
      <c r="HO45" s="789"/>
      <c r="HP45" s="789"/>
      <c r="HQ45" s="789"/>
      <c r="HR45" s="789"/>
      <c r="HS45" s="789"/>
      <c r="HT45" s="789"/>
      <c r="HU45" s="789"/>
      <c r="HV45" s="789"/>
      <c r="HW45" s="789"/>
      <c r="HX45" s="789"/>
      <c r="HY45" s="789"/>
      <c r="HZ45" s="789"/>
      <c r="IA45" s="789"/>
      <c r="IB45" s="789"/>
      <c r="IC45" s="789"/>
      <c r="ID45" s="789"/>
      <c r="IE45" s="789"/>
      <c r="IF45" s="789"/>
      <c r="IG45" s="789"/>
      <c r="IH45" s="789"/>
      <c r="II45" s="789"/>
      <c r="IJ45" s="789"/>
      <c r="IK45" s="789"/>
      <c r="IL45" s="789"/>
      <c r="IM45" s="789"/>
      <c r="IN45" s="789"/>
      <c r="IO45" s="789"/>
      <c r="IP45" s="789"/>
      <c r="IQ45" s="789"/>
      <c r="IR45" s="789"/>
      <c r="IS45" s="789"/>
      <c r="IT45" s="789"/>
      <c r="IU45" s="789"/>
      <c r="IV45" s="789"/>
      <c r="IW45" s="789"/>
      <c r="IX45" s="789"/>
    </row>
    <row r="46" spans="1:258" s="790" customFormat="1" ht="30">
      <c r="A46" s="752"/>
      <c r="B46" s="766" t="s">
        <v>580</v>
      </c>
      <c r="C46" s="766"/>
      <c r="D46" s="766"/>
      <c r="E46" s="808"/>
      <c r="F46" s="754"/>
      <c r="G46" s="754"/>
      <c r="H46" s="754"/>
      <c r="I46" s="809"/>
      <c r="J46" s="810">
        <v>160675</v>
      </c>
      <c r="K46" s="810">
        <v>15443</v>
      </c>
      <c r="L46" s="811"/>
      <c r="M46" s="811"/>
      <c r="N46" s="812">
        <v>145232</v>
      </c>
      <c r="O46" s="812">
        <v>145232</v>
      </c>
      <c r="P46" s="812"/>
      <c r="Q46" s="813"/>
      <c r="R46" s="813"/>
      <c r="S46" s="813"/>
      <c r="T46" s="813"/>
      <c r="U46" s="813"/>
      <c r="V46" s="813"/>
      <c r="W46" s="813"/>
      <c r="X46" s="813"/>
      <c r="Y46" s="813"/>
      <c r="Z46" s="813"/>
      <c r="AA46" s="813"/>
      <c r="AB46" s="813"/>
      <c r="AC46" s="813"/>
      <c r="AD46" s="812"/>
      <c r="AE46" s="812"/>
      <c r="AF46" s="813"/>
      <c r="AG46" s="812"/>
      <c r="AH46" s="813"/>
      <c r="AI46" s="813"/>
      <c r="AJ46" s="812"/>
      <c r="AK46" s="812"/>
      <c r="AL46" s="813"/>
      <c r="AM46" s="812"/>
      <c r="AN46" s="813"/>
      <c r="AO46" s="754"/>
      <c r="AP46" s="789"/>
      <c r="AQ46" s="789"/>
      <c r="AR46" s="789"/>
      <c r="AS46" s="789"/>
      <c r="AT46" s="789"/>
      <c r="AU46" s="789"/>
      <c r="AV46" s="789"/>
      <c r="AW46" s="789"/>
      <c r="AX46" s="789"/>
      <c r="AY46" s="789"/>
      <c r="AZ46" s="789"/>
      <c r="BA46" s="789"/>
      <c r="BB46" s="789"/>
      <c r="BC46" s="789"/>
      <c r="BD46" s="789"/>
      <c r="BE46" s="789"/>
      <c r="BF46" s="789"/>
      <c r="BG46" s="789"/>
      <c r="BH46" s="789"/>
      <c r="BI46" s="789"/>
      <c r="BJ46" s="789"/>
      <c r="BK46" s="789"/>
      <c r="BL46" s="789"/>
      <c r="BM46" s="789"/>
      <c r="BN46" s="789"/>
      <c r="BO46" s="789"/>
      <c r="BP46" s="789"/>
      <c r="BQ46" s="789"/>
      <c r="BR46" s="789"/>
      <c r="BS46" s="789"/>
      <c r="BT46" s="789"/>
      <c r="BU46" s="789"/>
      <c r="BV46" s="789"/>
      <c r="BW46" s="789"/>
      <c r="BX46" s="789"/>
      <c r="BY46" s="789"/>
      <c r="BZ46" s="789"/>
      <c r="CA46" s="789"/>
      <c r="CB46" s="789"/>
      <c r="CC46" s="789"/>
      <c r="CD46" s="789"/>
      <c r="CE46" s="789"/>
      <c r="CF46" s="789"/>
      <c r="CG46" s="789"/>
      <c r="CH46" s="789"/>
      <c r="CI46" s="789"/>
      <c r="CJ46" s="789"/>
      <c r="CK46" s="789"/>
      <c r="CL46" s="789"/>
      <c r="CM46" s="789"/>
      <c r="CN46" s="789"/>
      <c r="CO46" s="789"/>
      <c r="CP46" s="789"/>
      <c r="CQ46" s="789"/>
      <c r="CR46" s="789"/>
      <c r="CS46" s="789"/>
      <c r="CT46" s="789"/>
      <c r="CU46" s="789"/>
      <c r="CV46" s="789"/>
      <c r="CW46" s="789"/>
      <c r="CX46" s="789"/>
      <c r="CY46" s="789"/>
      <c r="CZ46" s="789"/>
      <c r="DA46" s="789"/>
      <c r="DB46" s="789"/>
      <c r="DC46" s="789"/>
      <c r="DD46" s="789"/>
      <c r="DE46" s="789"/>
      <c r="DF46" s="789"/>
      <c r="DG46" s="789"/>
      <c r="DH46" s="789"/>
      <c r="DI46" s="789"/>
      <c r="DJ46" s="789"/>
      <c r="DK46" s="789"/>
      <c r="DL46" s="789"/>
      <c r="DM46" s="789"/>
      <c r="DN46" s="789"/>
      <c r="DO46" s="789"/>
      <c r="DP46" s="789"/>
      <c r="DQ46" s="789"/>
      <c r="DR46" s="789"/>
      <c r="DS46" s="789"/>
      <c r="DT46" s="789"/>
      <c r="DU46" s="789"/>
      <c r="DV46" s="789"/>
      <c r="DW46" s="789"/>
      <c r="DX46" s="789"/>
      <c r="DY46" s="789"/>
      <c r="DZ46" s="789"/>
      <c r="EA46" s="789"/>
      <c r="EB46" s="789"/>
      <c r="EC46" s="789"/>
      <c r="ED46" s="789"/>
      <c r="EE46" s="789"/>
      <c r="EF46" s="789"/>
      <c r="EG46" s="789"/>
      <c r="EH46" s="789"/>
      <c r="EI46" s="789"/>
      <c r="EJ46" s="789"/>
      <c r="EK46" s="789"/>
      <c r="EL46" s="789"/>
      <c r="EM46" s="789"/>
      <c r="EN46" s="789"/>
      <c r="EO46" s="789"/>
      <c r="EP46" s="789"/>
      <c r="EQ46" s="789"/>
      <c r="ER46" s="789"/>
      <c r="ES46" s="789"/>
      <c r="ET46" s="789"/>
      <c r="EU46" s="789"/>
      <c r="EV46" s="789"/>
      <c r="EW46" s="789"/>
      <c r="EX46" s="789"/>
      <c r="EY46" s="789"/>
      <c r="EZ46" s="789"/>
      <c r="FA46" s="789"/>
      <c r="FB46" s="789"/>
      <c r="FC46" s="789"/>
      <c r="FD46" s="789"/>
      <c r="FE46" s="789"/>
      <c r="FF46" s="789"/>
      <c r="FG46" s="789"/>
      <c r="FH46" s="789"/>
      <c r="FI46" s="789"/>
      <c r="FJ46" s="789"/>
      <c r="FK46" s="789"/>
      <c r="FL46" s="789"/>
      <c r="FM46" s="789"/>
      <c r="FN46" s="789"/>
      <c r="FO46" s="789"/>
      <c r="FP46" s="789"/>
      <c r="FQ46" s="789"/>
      <c r="FR46" s="789"/>
      <c r="FS46" s="789"/>
      <c r="FT46" s="789"/>
      <c r="FU46" s="789"/>
      <c r="FV46" s="789"/>
      <c r="FW46" s="789"/>
      <c r="FX46" s="789"/>
      <c r="FY46" s="789"/>
      <c r="FZ46" s="789"/>
      <c r="GA46" s="789"/>
      <c r="GB46" s="789"/>
      <c r="GC46" s="789"/>
      <c r="GD46" s="789"/>
      <c r="GE46" s="789"/>
      <c r="GF46" s="789"/>
      <c r="GG46" s="789"/>
      <c r="GH46" s="789"/>
      <c r="GI46" s="789"/>
      <c r="GJ46" s="789"/>
      <c r="GK46" s="789"/>
      <c r="GL46" s="789"/>
      <c r="GM46" s="789"/>
      <c r="GN46" s="789"/>
      <c r="GO46" s="789"/>
      <c r="GP46" s="789"/>
      <c r="GQ46" s="789"/>
      <c r="GR46" s="789"/>
      <c r="GS46" s="789"/>
      <c r="GT46" s="789"/>
      <c r="GU46" s="789"/>
      <c r="GV46" s="789"/>
      <c r="GW46" s="789"/>
      <c r="GX46" s="789"/>
      <c r="GY46" s="789"/>
      <c r="GZ46" s="789"/>
      <c r="HA46" s="789"/>
      <c r="HB46" s="789"/>
      <c r="HC46" s="789"/>
      <c r="HD46" s="789"/>
      <c r="HE46" s="789"/>
      <c r="HF46" s="789"/>
      <c r="HG46" s="789"/>
      <c r="HH46" s="789"/>
      <c r="HI46" s="789"/>
      <c r="HJ46" s="789"/>
      <c r="HK46" s="789"/>
      <c r="HL46" s="789"/>
      <c r="HM46" s="789"/>
      <c r="HN46" s="789"/>
      <c r="HO46" s="789"/>
      <c r="HP46" s="789"/>
      <c r="HQ46" s="789"/>
      <c r="HR46" s="789"/>
      <c r="HS46" s="789"/>
      <c r="HT46" s="789"/>
      <c r="HU46" s="789"/>
      <c r="HV46" s="789"/>
      <c r="HW46" s="789"/>
      <c r="HX46" s="789"/>
      <c r="HY46" s="789"/>
      <c r="HZ46" s="789"/>
      <c r="IA46" s="789"/>
      <c r="IB46" s="789"/>
      <c r="IC46" s="789"/>
      <c r="ID46" s="789"/>
      <c r="IE46" s="789"/>
      <c r="IF46" s="789"/>
      <c r="IG46" s="789"/>
      <c r="IH46" s="789"/>
      <c r="II46" s="789"/>
      <c r="IJ46" s="789"/>
      <c r="IK46" s="789"/>
      <c r="IL46" s="789"/>
      <c r="IM46" s="789"/>
      <c r="IN46" s="789"/>
      <c r="IO46" s="789"/>
      <c r="IP46" s="789"/>
      <c r="IQ46" s="789"/>
      <c r="IR46" s="789"/>
      <c r="IS46" s="789"/>
      <c r="IT46" s="789"/>
      <c r="IU46" s="789"/>
      <c r="IV46" s="789"/>
      <c r="IW46" s="789"/>
      <c r="IX46" s="789"/>
    </row>
    <row r="47" spans="1:258" s="790" customFormat="1" ht="58.5" customHeight="1">
      <c r="A47" s="757">
        <v>1</v>
      </c>
      <c r="B47" s="786" t="s">
        <v>946</v>
      </c>
      <c r="C47" s="320" t="s">
        <v>1796</v>
      </c>
      <c r="D47" s="489" t="s">
        <v>1792</v>
      </c>
      <c r="E47" s="744"/>
      <c r="F47" s="757" t="s">
        <v>942</v>
      </c>
      <c r="G47" s="757"/>
      <c r="H47" s="757"/>
      <c r="I47" s="757" t="s">
        <v>947</v>
      </c>
      <c r="J47" s="761">
        <v>160675</v>
      </c>
      <c r="K47" s="761">
        <v>15443</v>
      </c>
      <c r="L47" s="761"/>
      <c r="M47" s="761"/>
      <c r="N47" s="761">
        <v>145232</v>
      </c>
      <c r="O47" s="761">
        <v>145232</v>
      </c>
      <c r="P47" s="761"/>
      <c r="Q47" s="761"/>
      <c r="R47" s="761"/>
      <c r="S47" s="761"/>
      <c r="T47" s="761"/>
      <c r="U47" s="761">
        <v>0</v>
      </c>
      <c r="V47" s="761"/>
      <c r="W47" s="761"/>
      <c r="X47" s="761"/>
      <c r="Y47" s="761"/>
      <c r="Z47" s="761"/>
      <c r="AA47" s="761"/>
      <c r="AB47" s="761"/>
      <c r="AC47" s="761">
        <v>156577</v>
      </c>
      <c r="AD47" s="761">
        <v>11345</v>
      </c>
      <c r="AE47" s="761"/>
      <c r="AF47" s="761">
        <v>145232</v>
      </c>
      <c r="AG47" s="761">
        <v>145232</v>
      </c>
      <c r="AH47" s="761"/>
      <c r="AI47" s="761"/>
      <c r="AJ47" s="761"/>
      <c r="AK47" s="761"/>
      <c r="AL47" s="761"/>
      <c r="AM47" s="761"/>
      <c r="AN47" s="761"/>
      <c r="AO47" s="757"/>
      <c r="AP47" s="789"/>
      <c r="AQ47" s="789"/>
      <c r="AR47" s="789"/>
      <c r="AS47" s="789"/>
      <c r="AT47" s="789"/>
      <c r="AU47" s="789"/>
      <c r="AV47" s="789"/>
      <c r="AW47" s="789"/>
      <c r="AX47" s="789"/>
      <c r="AY47" s="789"/>
      <c r="AZ47" s="789"/>
      <c r="BA47" s="789"/>
      <c r="BB47" s="789"/>
      <c r="BC47" s="789"/>
      <c r="BD47" s="789"/>
      <c r="BE47" s="789"/>
      <c r="BF47" s="789"/>
      <c r="BG47" s="789"/>
      <c r="BH47" s="789"/>
      <c r="BI47" s="789"/>
      <c r="BJ47" s="789"/>
      <c r="BK47" s="789"/>
      <c r="BL47" s="789"/>
      <c r="BM47" s="789"/>
      <c r="BN47" s="789"/>
      <c r="BO47" s="789"/>
      <c r="BP47" s="789"/>
      <c r="BQ47" s="789"/>
      <c r="BR47" s="789"/>
      <c r="BS47" s="789"/>
      <c r="BT47" s="789"/>
      <c r="BU47" s="789"/>
      <c r="BV47" s="789"/>
      <c r="BW47" s="789"/>
      <c r="BX47" s="789"/>
      <c r="BY47" s="789"/>
      <c r="BZ47" s="789"/>
      <c r="CA47" s="789"/>
      <c r="CB47" s="789"/>
      <c r="CC47" s="789"/>
      <c r="CD47" s="789"/>
      <c r="CE47" s="789"/>
      <c r="CF47" s="789"/>
      <c r="CG47" s="789"/>
      <c r="CH47" s="789"/>
      <c r="CI47" s="789"/>
      <c r="CJ47" s="789"/>
      <c r="CK47" s="789"/>
      <c r="CL47" s="789"/>
      <c r="CM47" s="789"/>
      <c r="CN47" s="789"/>
      <c r="CO47" s="789"/>
      <c r="CP47" s="789"/>
      <c r="CQ47" s="789"/>
      <c r="CR47" s="789"/>
      <c r="CS47" s="789"/>
      <c r="CT47" s="789"/>
      <c r="CU47" s="789"/>
      <c r="CV47" s="789"/>
      <c r="CW47" s="789"/>
      <c r="CX47" s="789"/>
      <c r="CY47" s="789"/>
      <c r="CZ47" s="789"/>
      <c r="DA47" s="789"/>
      <c r="DB47" s="789"/>
      <c r="DC47" s="789"/>
      <c r="DD47" s="789"/>
      <c r="DE47" s="789"/>
      <c r="DF47" s="789"/>
      <c r="DG47" s="789"/>
      <c r="DH47" s="789"/>
      <c r="DI47" s="789"/>
      <c r="DJ47" s="789"/>
      <c r="DK47" s="789"/>
      <c r="DL47" s="789"/>
      <c r="DM47" s="789"/>
      <c r="DN47" s="789"/>
      <c r="DO47" s="789"/>
      <c r="DP47" s="789"/>
      <c r="DQ47" s="789"/>
      <c r="DR47" s="789"/>
      <c r="DS47" s="789"/>
      <c r="DT47" s="789"/>
      <c r="DU47" s="789"/>
      <c r="DV47" s="789"/>
      <c r="DW47" s="789"/>
      <c r="DX47" s="789"/>
      <c r="DY47" s="789"/>
      <c r="DZ47" s="789"/>
      <c r="EA47" s="789"/>
      <c r="EB47" s="789"/>
      <c r="EC47" s="789"/>
      <c r="ED47" s="789"/>
      <c r="EE47" s="789"/>
      <c r="EF47" s="789"/>
      <c r="EG47" s="789"/>
      <c r="EH47" s="789"/>
      <c r="EI47" s="789"/>
      <c r="EJ47" s="789"/>
      <c r="EK47" s="789"/>
      <c r="EL47" s="789"/>
      <c r="EM47" s="789"/>
      <c r="EN47" s="789"/>
      <c r="EO47" s="789"/>
      <c r="EP47" s="789"/>
      <c r="EQ47" s="789"/>
      <c r="ER47" s="789"/>
      <c r="ES47" s="789"/>
      <c r="ET47" s="789"/>
      <c r="EU47" s="789"/>
      <c r="EV47" s="789"/>
      <c r="EW47" s="789"/>
      <c r="EX47" s="789"/>
      <c r="EY47" s="789"/>
      <c r="EZ47" s="789"/>
      <c r="FA47" s="789"/>
      <c r="FB47" s="789"/>
      <c r="FC47" s="789"/>
      <c r="FD47" s="789"/>
      <c r="FE47" s="789"/>
      <c r="FF47" s="789"/>
      <c r="FG47" s="789"/>
      <c r="FH47" s="789"/>
      <c r="FI47" s="789"/>
      <c r="FJ47" s="789"/>
      <c r="FK47" s="789"/>
      <c r="FL47" s="789"/>
      <c r="FM47" s="789"/>
      <c r="FN47" s="789"/>
      <c r="FO47" s="789"/>
      <c r="FP47" s="789"/>
      <c r="FQ47" s="789"/>
      <c r="FR47" s="789"/>
      <c r="FS47" s="789"/>
      <c r="FT47" s="789"/>
      <c r="FU47" s="789"/>
      <c r="FV47" s="789"/>
      <c r="FW47" s="789"/>
      <c r="FX47" s="789"/>
      <c r="FY47" s="789"/>
      <c r="FZ47" s="789"/>
      <c r="GA47" s="789"/>
      <c r="GB47" s="789"/>
      <c r="GC47" s="789"/>
      <c r="GD47" s="789"/>
      <c r="GE47" s="789"/>
      <c r="GF47" s="789"/>
      <c r="GG47" s="789"/>
      <c r="GH47" s="789"/>
      <c r="GI47" s="789"/>
      <c r="GJ47" s="789"/>
      <c r="GK47" s="789"/>
      <c r="GL47" s="789"/>
      <c r="GM47" s="789"/>
      <c r="GN47" s="789"/>
      <c r="GO47" s="789"/>
      <c r="GP47" s="789"/>
      <c r="GQ47" s="789"/>
      <c r="GR47" s="789"/>
      <c r="GS47" s="789"/>
      <c r="GT47" s="789"/>
      <c r="GU47" s="789"/>
      <c r="GV47" s="789"/>
      <c r="GW47" s="789"/>
      <c r="GX47" s="789"/>
      <c r="GY47" s="789"/>
      <c r="GZ47" s="789"/>
      <c r="HA47" s="789"/>
      <c r="HB47" s="789"/>
      <c r="HC47" s="789"/>
      <c r="HD47" s="789"/>
      <c r="HE47" s="789"/>
      <c r="HF47" s="789"/>
      <c r="HG47" s="789"/>
      <c r="HH47" s="789"/>
      <c r="HI47" s="789"/>
      <c r="HJ47" s="789"/>
      <c r="HK47" s="789"/>
      <c r="HL47" s="789"/>
      <c r="HM47" s="789"/>
      <c r="HN47" s="789"/>
      <c r="HO47" s="789"/>
      <c r="HP47" s="789"/>
      <c r="HQ47" s="789"/>
      <c r="HR47" s="789"/>
      <c r="HS47" s="789"/>
      <c r="HT47" s="789"/>
      <c r="HU47" s="789"/>
      <c r="HV47" s="789"/>
      <c r="HW47" s="789"/>
      <c r="HX47" s="789"/>
      <c r="HY47" s="789"/>
      <c r="HZ47" s="789"/>
      <c r="IA47" s="789"/>
      <c r="IB47" s="789"/>
      <c r="IC47" s="789"/>
      <c r="ID47" s="789"/>
      <c r="IE47" s="789"/>
      <c r="IF47" s="789"/>
      <c r="IG47" s="789"/>
      <c r="IH47" s="789"/>
      <c r="II47" s="789"/>
      <c r="IJ47" s="789"/>
      <c r="IK47" s="789"/>
      <c r="IL47" s="789"/>
      <c r="IM47" s="789"/>
      <c r="IN47" s="789"/>
      <c r="IO47" s="789"/>
      <c r="IP47" s="789"/>
      <c r="IQ47" s="789"/>
      <c r="IR47" s="789"/>
      <c r="IS47" s="789"/>
      <c r="IT47" s="789"/>
      <c r="IU47" s="789"/>
      <c r="IV47" s="789"/>
      <c r="IW47" s="789"/>
      <c r="IX47" s="789"/>
    </row>
    <row r="48" spans="1:258">
      <c r="B48" s="1063"/>
      <c r="C48" s="1063"/>
      <c r="D48" s="1063"/>
      <c r="E48" s="1063"/>
      <c r="F48" s="1063"/>
      <c r="G48" s="1063"/>
      <c r="H48" s="1063"/>
      <c r="I48" s="1063"/>
      <c r="J48" s="1063"/>
      <c r="K48" s="1063"/>
      <c r="L48" s="1063"/>
      <c r="M48" s="1063"/>
      <c r="N48" s="1063"/>
      <c r="O48" s="1063"/>
      <c r="P48" s="1063"/>
      <c r="Q48" s="1063"/>
      <c r="R48" s="1063"/>
      <c r="S48" s="1063"/>
      <c r="T48" s="1063"/>
      <c r="U48" s="1063"/>
      <c r="V48" s="1063"/>
      <c r="W48" s="1063"/>
      <c r="X48" s="1063"/>
      <c r="Y48" s="1063"/>
      <c r="Z48" s="1063"/>
      <c r="AA48" s="1063"/>
      <c r="AB48" s="1063"/>
      <c r="AC48" s="1063"/>
      <c r="AD48" s="1063"/>
      <c r="AE48" s="1063"/>
      <c r="AF48" s="1063"/>
      <c r="AG48" s="1063"/>
      <c r="AH48" s="1063"/>
      <c r="AI48" s="1063"/>
      <c r="AJ48" s="1063"/>
      <c r="AK48" s="788"/>
      <c r="AL48" s="788"/>
      <c r="AM48" s="788"/>
      <c r="AN48" s="788"/>
      <c r="AO48" s="788"/>
    </row>
    <row r="49" spans="1:41">
      <c r="A49" s="791"/>
      <c r="B49" s="791"/>
      <c r="C49" s="791"/>
      <c r="D49" s="791"/>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c r="AI49" s="738"/>
      <c r="AJ49" s="738"/>
      <c r="AK49" s="738"/>
      <c r="AL49" s="738"/>
      <c r="AM49" s="738"/>
      <c r="AN49" s="738"/>
      <c r="AO49" s="738"/>
    </row>
    <row r="50" spans="1:41">
      <c r="A50" s="791"/>
      <c r="B50" s="791"/>
      <c r="C50" s="791"/>
      <c r="D50" s="791"/>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38"/>
      <c r="AL50" s="738"/>
      <c r="AM50" s="738"/>
      <c r="AN50" s="738"/>
      <c r="AO50" s="738"/>
    </row>
    <row r="51" spans="1:41">
      <c r="A51" s="791"/>
      <c r="B51" s="791"/>
      <c r="C51" s="791"/>
      <c r="D51" s="791"/>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c r="AD51" s="738"/>
      <c r="AE51" s="738"/>
      <c r="AF51" s="738"/>
      <c r="AG51" s="738"/>
      <c r="AH51" s="738"/>
      <c r="AI51" s="738"/>
      <c r="AJ51" s="738"/>
      <c r="AK51" s="738"/>
      <c r="AL51" s="738"/>
      <c r="AM51" s="738"/>
      <c r="AN51" s="738"/>
      <c r="AO51" s="738"/>
    </row>
    <row r="52" spans="1:41">
      <c r="A52" s="791"/>
      <c r="B52" s="791"/>
      <c r="C52" s="791"/>
      <c r="D52" s="791"/>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738"/>
    </row>
    <row r="53" spans="1:41">
      <c r="A53" s="791"/>
      <c r="B53" s="791"/>
      <c r="C53" s="791"/>
      <c r="D53" s="791"/>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738"/>
      <c r="AF53" s="738"/>
      <c r="AG53" s="738"/>
      <c r="AH53" s="738"/>
      <c r="AI53" s="738"/>
      <c r="AJ53" s="738"/>
      <c r="AK53" s="738"/>
      <c r="AL53" s="738"/>
      <c r="AM53" s="738"/>
      <c r="AN53" s="738"/>
      <c r="AO53" s="738"/>
    </row>
    <row r="54" spans="1:41">
      <c r="A54" s="791"/>
      <c r="B54" s="791"/>
      <c r="C54" s="791"/>
      <c r="D54" s="791"/>
      <c r="E54" s="738"/>
      <c r="F54" s="738"/>
      <c r="G54" s="738"/>
      <c r="H54" s="738"/>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38"/>
      <c r="AL54" s="738"/>
      <c r="AM54" s="738"/>
      <c r="AN54" s="738"/>
      <c r="AO54" s="738"/>
    </row>
    <row r="55" spans="1:41">
      <c r="A55" s="791"/>
      <c r="B55" s="791"/>
      <c r="C55" s="791"/>
      <c r="D55" s="791"/>
      <c r="E55" s="738"/>
      <c r="F55" s="738"/>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8"/>
      <c r="AJ55" s="738"/>
      <c r="AK55" s="738"/>
      <c r="AL55" s="738"/>
      <c r="AM55" s="738"/>
      <c r="AN55" s="738"/>
      <c r="AO55" s="738"/>
    </row>
    <row r="56" spans="1:41">
      <c r="A56" s="791"/>
      <c r="B56" s="791"/>
      <c r="C56" s="791"/>
      <c r="D56" s="791"/>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8"/>
      <c r="AJ56" s="738"/>
      <c r="AK56" s="738"/>
      <c r="AL56" s="738"/>
      <c r="AM56" s="738"/>
      <c r="AN56" s="738"/>
      <c r="AO56" s="738"/>
    </row>
    <row r="57" spans="1:41">
      <c r="A57" s="791"/>
      <c r="B57" s="791"/>
      <c r="C57" s="791"/>
      <c r="D57" s="791"/>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38"/>
      <c r="AL57" s="738"/>
      <c r="AM57" s="738"/>
      <c r="AN57" s="738"/>
      <c r="AO57" s="738"/>
    </row>
    <row r="58" spans="1:41">
      <c r="A58" s="791"/>
      <c r="B58" s="791"/>
      <c r="C58" s="791"/>
      <c r="D58" s="791"/>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c r="AI58" s="738"/>
      <c r="AJ58" s="738"/>
      <c r="AK58" s="738"/>
      <c r="AL58" s="738"/>
      <c r="AM58" s="738"/>
      <c r="AN58" s="738"/>
      <c r="AO58" s="738"/>
    </row>
    <row r="59" spans="1:41">
      <c r="A59" s="791"/>
      <c r="B59" s="791"/>
      <c r="C59" s="791"/>
      <c r="D59" s="791"/>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c r="AI59" s="738"/>
      <c r="AJ59" s="738"/>
      <c r="AK59" s="738"/>
      <c r="AL59" s="738"/>
      <c r="AM59" s="738"/>
      <c r="AN59" s="738"/>
      <c r="AO59" s="738"/>
    </row>
    <row r="60" spans="1:41">
      <c r="A60" s="791"/>
      <c r="B60" s="791"/>
      <c r="C60" s="791"/>
      <c r="D60" s="791"/>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c r="AI60" s="738"/>
      <c r="AJ60" s="738"/>
      <c r="AK60" s="738"/>
      <c r="AL60" s="738"/>
      <c r="AM60" s="738"/>
      <c r="AN60" s="738"/>
      <c r="AO60" s="738"/>
    </row>
    <row r="61" spans="1:41">
      <c r="A61" s="791"/>
      <c r="B61" s="791"/>
      <c r="C61" s="791"/>
      <c r="D61" s="791"/>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c r="AI61" s="738"/>
      <c r="AJ61" s="738"/>
      <c r="AK61" s="738"/>
      <c r="AL61" s="738"/>
      <c r="AM61" s="738"/>
      <c r="AN61" s="738"/>
      <c r="AO61" s="738"/>
    </row>
    <row r="62" spans="1:41">
      <c r="A62" s="791"/>
      <c r="B62" s="791"/>
      <c r="C62" s="791"/>
      <c r="D62" s="791"/>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38"/>
      <c r="AL62" s="738"/>
      <c r="AM62" s="738"/>
      <c r="AN62" s="738"/>
      <c r="AO62" s="738"/>
    </row>
    <row r="63" spans="1:41">
      <c r="A63" s="791"/>
      <c r="B63" s="791"/>
      <c r="C63" s="791"/>
      <c r="D63" s="791"/>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8"/>
    </row>
    <row r="64" spans="1:41">
      <c r="A64" s="791"/>
      <c r="B64" s="791"/>
      <c r="C64" s="791"/>
      <c r="D64" s="791"/>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row>
    <row r="65" spans="1:41">
      <c r="A65" s="791"/>
      <c r="B65" s="791"/>
      <c r="C65" s="791"/>
      <c r="D65" s="791"/>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row>
    <row r="66" spans="1:41">
      <c r="A66" s="791"/>
      <c r="B66" s="791"/>
      <c r="C66" s="791"/>
      <c r="D66" s="791"/>
      <c r="E66" s="738"/>
      <c r="F66" s="738"/>
      <c r="G66" s="738"/>
      <c r="H66" s="738"/>
      <c r="I66" s="738"/>
      <c r="J66" s="738"/>
      <c r="K66" s="738"/>
      <c r="L66" s="738"/>
      <c r="M66" s="738"/>
      <c r="N66" s="738"/>
      <c r="O66" s="738"/>
      <c r="P66" s="738"/>
      <c r="Q66" s="738"/>
      <c r="R66" s="738"/>
      <c r="S66" s="738"/>
      <c r="T66" s="738"/>
      <c r="U66" s="738"/>
      <c r="V66" s="738"/>
      <c r="W66" s="738"/>
      <c r="X66" s="738"/>
      <c r="Y66" s="738"/>
      <c r="Z66" s="738"/>
      <c r="AA66" s="738"/>
      <c r="AB66" s="738"/>
      <c r="AC66" s="738"/>
      <c r="AD66" s="738"/>
      <c r="AE66" s="738"/>
      <c r="AF66" s="738"/>
      <c r="AG66" s="738"/>
      <c r="AH66" s="738"/>
      <c r="AI66" s="738"/>
      <c r="AJ66" s="738"/>
      <c r="AK66" s="738"/>
      <c r="AL66" s="738"/>
      <c r="AM66" s="738"/>
      <c r="AN66" s="738"/>
      <c r="AO66" s="738"/>
    </row>
    <row r="67" spans="1:41">
      <c r="A67" s="791"/>
      <c r="B67" s="791"/>
      <c r="C67" s="791"/>
      <c r="D67" s="791"/>
      <c r="E67" s="738"/>
      <c r="F67" s="738"/>
      <c r="G67" s="738"/>
      <c r="H67" s="738"/>
      <c r="I67" s="738"/>
      <c r="J67" s="738"/>
      <c r="K67" s="738"/>
      <c r="L67" s="738"/>
      <c r="M67" s="738"/>
      <c r="N67" s="738"/>
      <c r="O67" s="738"/>
      <c r="P67" s="738"/>
      <c r="Q67" s="738"/>
      <c r="R67" s="738"/>
      <c r="S67" s="738"/>
      <c r="T67" s="738"/>
      <c r="U67" s="738"/>
      <c r="V67" s="738"/>
      <c r="W67" s="738"/>
      <c r="X67" s="738"/>
      <c r="Y67" s="738"/>
      <c r="Z67" s="738"/>
      <c r="AA67" s="738"/>
      <c r="AB67" s="738"/>
      <c r="AC67" s="738"/>
      <c r="AD67" s="738"/>
      <c r="AE67" s="738"/>
      <c r="AF67" s="738"/>
      <c r="AG67" s="738"/>
      <c r="AH67" s="738"/>
      <c r="AI67" s="738"/>
      <c r="AJ67" s="738"/>
      <c r="AK67" s="738"/>
      <c r="AL67" s="738"/>
      <c r="AM67" s="738"/>
      <c r="AN67" s="738"/>
      <c r="AO67" s="738"/>
    </row>
    <row r="68" spans="1:41">
      <c r="A68" s="791"/>
      <c r="B68" s="791"/>
      <c r="C68" s="791"/>
      <c r="D68" s="791"/>
      <c r="E68" s="738"/>
      <c r="F68" s="738"/>
      <c r="G68" s="738"/>
      <c r="H68" s="738"/>
      <c r="I68" s="738"/>
      <c r="J68" s="738"/>
      <c r="K68" s="738"/>
      <c r="L68" s="738"/>
      <c r="M68" s="738"/>
      <c r="N68" s="738"/>
      <c r="O68" s="738"/>
      <c r="P68" s="738"/>
      <c r="Q68" s="738"/>
      <c r="R68" s="738"/>
      <c r="S68" s="738"/>
      <c r="T68" s="738"/>
      <c r="U68" s="738"/>
      <c r="V68" s="738"/>
      <c r="W68" s="738"/>
      <c r="X68" s="738"/>
      <c r="Y68" s="738"/>
      <c r="Z68" s="738"/>
      <c r="AA68" s="738"/>
      <c r="AB68" s="738"/>
      <c r="AC68" s="738"/>
      <c r="AD68" s="738"/>
      <c r="AE68" s="738"/>
      <c r="AF68" s="738"/>
      <c r="AG68" s="738"/>
      <c r="AH68" s="738"/>
      <c r="AI68" s="738"/>
      <c r="AJ68" s="738"/>
      <c r="AK68" s="738"/>
      <c r="AL68" s="738"/>
      <c r="AM68" s="738"/>
      <c r="AN68" s="738"/>
      <c r="AO68" s="738"/>
    </row>
    <row r="69" spans="1:41">
      <c r="A69" s="791"/>
      <c r="B69" s="791"/>
      <c r="C69" s="791"/>
      <c r="D69" s="791"/>
      <c r="E69" s="738"/>
      <c r="F69" s="738"/>
      <c r="G69" s="738"/>
      <c r="H69" s="738"/>
      <c r="I69" s="738"/>
      <c r="J69" s="738"/>
      <c r="K69" s="738"/>
      <c r="L69" s="738"/>
      <c r="M69" s="738"/>
      <c r="N69" s="738"/>
      <c r="O69" s="738"/>
      <c r="P69" s="738"/>
      <c r="Q69" s="738"/>
      <c r="R69" s="738"/>
      <c r="S69" s="738"/>
      <c r="T69" s="738"/>
      <c r="U69" s="738"/>
      <c r="V69" s="738"/>
      <c r="W69" s="738"/>
      <c r="X69" s="738"/>
      <c r="Y69" s="738"/>
      <c r="Z69" s="738"/>
      <c r="AA69" s="738"/>
      <c r="AB69" s="738"/>
      <c r="AC69" s="738"/>
      <c r="AD69" s="738"/>
      <c r="AE69" s="738"/>
      <c r="AF69" s="738"/>
      <c r="AG69" s="738"/>
      <c r="AH69" s="738"/>
      <c r="AI69" s="738"/>
      <c r="AJ69" s="738"/>
      <c r="AK69" s="738"/>
      <c r="AL69" s="738"/>
      <c r="AM69" s="738"/>
      <c r="AN69" s="738"/>
      <c r="AO69" s="738"/>
    </row>
    <row r="70" spans="1:41">
      <c r="A70" s="791"/>
      <c r="B70" s="791"/>
      <c r="C70" s="791"/>
      <c r="D70" s="791"/>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8"/>
      <c r="AC70" s="738"/>
      <c r="AD70" s="738"/>
      <c r="AE70" s="738"/>
      <c r="AF70" s="738"/>
      <c r="AG70" s="738"/>
      <c r="AH70" s="738"/>
      <c r="AI70" s="738"/>
      <c r="AJ70" s="738"/>
      <c r="AK70" s="738"/>
      <c r="AL70" s="738"/>
      <c r="AM70" s="738"/>
      <c r="AN70" s="738"/>
      <c r="AO70" s="738"/>
    </row>
    <row r="71" spans="1:41">
      <c r="A71" s="791"/>
      <c r="B71" s="791"/>
      <c r="C71" s="791"/>
      <c r="D71" s="791"/>
      <c r="E71" s="738"/>
      <c r="F71" s="738"/>
      <c r="G71" s="738"/>
      <c r="H71" s="738"/>
      <c r="I71" s="738"/>
      <c r="J71" s="738"/>
      <c r="K71" s="738"/>
      <c r="L71" s="738"/>
      <c r="M71" s="738"/>
      <c r="N71" s="738"/>
      <c r="O71" s="738"/>
      <c r="P71" s="738"/>
      <c r="Q71" s="738"/>
      <c r="R71" s="738"/>
      <c r="S71" s="738"/>
      <c r="T71" s="738"/>
      <c r="U71" s="738"/>
      <c r="V71" s="738"/>
      <c r="W71" s="738"/>
      <c r="X71" s="738"/>
      <c r="Y71" s="738"/>
      <c r="Z71" s="738"/>
      <c r="AA71" s="738"/>
      <c r="AB71" s="738"/>
      <c r="AC71" s="738"/>
      <c r="AD71" s="738"/>
      <c r="AE71" s="738"/>
      <c r="AF71" s="738"/>
      <c r="AG71" s="738"/>
      <c r="AH71" s="738"/>
      <c r="AI71" s="738"/>
      <c r="AJ71" s="738"/>
      <c r="AK71" s="738"/>
      <c r="AL71" s="738"/>
      <c r="AM71" s="738"/>
      <c r="AN71" s="738"/>
      <c r="AO71" s="738"/>
    </row>
    <row r="72" spans="1:41">
      <c r="A72" s="791"/>
      <c r="B72" s="791"/>
      <c r="C72" s="791"/>
      <c r="D72" s="791"/>
      <c r="E72" s="738"/>
      <c r="F72" s="738"/>
      <c r="G72" s="738"/>
      <c r="H72" s="738"/>
      <c r="I72" s="738"/>
      <c r="J72" s="738"/>
      <c r="K72" s="738"/>
      <c r="L72" s="738"/>
      <c r="M72" s="738"/>
      <c r="N72" s="738"/>
      <c r="O72" s="738"/>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row>
    <row r="73" spans="1:41">
      <c r="A73" s="791"/>
      <c r="B73" s="791"/>
      <c r="C73" s="791"/>
      <c r="D73" s="791"/>
      <c r="E73" s="738"/>
      <c r="F73" s="738"/>
      <c r="G73" s="738"/>
      <c r="H73" s="738"/>
      <c r="I73" s="738"/>
      <c r="J73" s="738"/>
      <c r="K73" s="738"/>
      <c r="L73" s="738"/>
      <c r="M73" s="738"/>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8"/>
      <c r="AM73" s="738"/>
      <c r="AN73" s="738"/>
      <c r="AO73" s="738"/>
    </row>
    <row r="74" spans="1:41">
      <c r="A74" s="791"/>
      <c r="B74" s="791"/>
      <c r="C74" s="791"/>
      <c r="D74" s="791"/>
      <c r="E74" s="738"/>
      <c r="F74" s="738"/>
      <c r="G74" s="738"/>
      <c r="H74" s="738"/>
      <c r="I74" s="738"/>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8"/>
      <c r="AM74" s="738"/>
      <c r="AN74" s="738"/>
      <c r="AO74" s="738"/>
    </row>
    <row r="75" spans="1:41">
      <c r="A75" s="791"/>
      <c r="B75" s="791"/>
      <c r="C75" s="791"/>
      <c r="D75" s="791"/>
      <c r="E75" s="738"/>
      <c r="F75" s="738"/>
      <c r="G75" s="738"/>
      <c r="H75" s="738"/>
      <c r="I75" s="738"/>
      <c r="J75" s="738"/>
      <c r="K75" s="738"/>
      <c r="L75" s="738"/>
      <c r="M75" s="738"/>
      <c r="N75" s="738"/>
      <c r="O75" s="738"/>
      <c r="P75" s="738"/>
      <c r="Q75" s="738"/>
      <c r="R75" s="738"/>
      <c r="S75" s="738"/>
      <c r="T75" s="738"/>
      <c r="U75" s="738"/>
      <c r="V75" s="738"/>
      <c r="W75" s="738"/>
      <c r="X75" s="738"/>
      <c r="Y75" s="738"/>
      <c r="Z75" s="738"/>
      <c r="AA75" s="738"/>
      <c r="AB75" s="738"/>
      <c r="AC75" s="738"/>
      <c r="AD75" s="738"/>
      <c r="AE75" s="738"/>
      <c r="AF75" s="738"/>
      <c r="AG75" s="738"/>
      <c r="AH75" s="738"/>
      <c r="AI75" s="738"/>
      <c r="AJ75" s="738"/>
      <c r="AK75" s="738"/>
      <c r="AL75" s="738"/>
      <c r="AM75" s="738"/>
      <c r="AN75" s="738"/>
      <c r="AO75" s="738"/>
    </row>
    <row r="76" spans="1:41">
      <c r="A76" s="791"/>
      <c r="B76" s="791"/>
      <c r="C76" s="791"/>
      <c r="D76" s="791"/>
      <c r="E76" s="738"/>
      <c r="F76" s="738"/>
      <c r="G76" s="738"/>
      <c r="H76" s="738"/>
      <c r="I76" s="738"/>
      <c r="J76" s="738"/>
      <c r="K76" s="738"/>
      <c r="L76" s="738"/>
      <c r="M76" s="738"/>
      <c r="N76" s="738"/>
      <c r="O76" s="738"/>
      <c r="P76" s="738"/>
      <c r="Q76" s="738"/>
      <c r="R76" s="738"/>
      <c r="S76" s="738"/>
      <c r="T76" s="738"/>
      <c r="U76" s="738"/>
      <c r="V76" s="738"/>
      <c r="W76" s="738"/>
      <c r="X76" s="738"/>
      <c r="Y76" s="738"/>
      <c r="Z76" s="738"/>
      <c r="AA76" s="738"/>
      <c r="AB76" s="738"/>
      <c r="AC76" s="738"/>
      <c r="AD76" s="738"/>
      <c r="AE76" s="738"/>
      <c r="AF76" s="738"/>
      <c r="AG76" s="738"/>
      <c r="AH76" s="738"/>
      <c r="AI76" s="738"/>
      <c r="AJ76" s="738"/>
      <c r="AK76" s="738"/>
      <c r="AL76" s="738"/>
      <c r="AM76" s="738"/>
      <c r="AN76" s="738"/>
      <c r="AO76" s="738"/>
    </row>
    <row r="77" spans="1:41">
      <c r="A77" s="791"/>
      <c r="B77" s="791"/>
      <c r="C77" s="791"/>
      <c r="D77" s="791"/>
      <c r="E77" s="738"/>
      <c r="F77" s="738"/>
      <c r="G77" s="738"/>
      <c r="H77" s="738"/>
      <c r="I77" s="738"/>
      <c r="J77" s="738"/>
      <c r="K77" s="738"/>
      <c r="L77" s="738"/>
      <c r="M77" s="738"/>
      <c r="N77" s="738"/>
      <c r="O77" s="738"/>
      <c r="P77" s="738"/>
      <c r="Q77" s="738"/>
      <c r="R77" s="738"/>
      <c r="S77" s="738"/>
      <c r="T77" s="738"/>
      <c r="U77" s="738"/>
      <c r="V77" s="738"/>
      <c r="W77" s="738"/>
      <c r="X77" s="738"/>
      <c r="Y77" s="738"/>
      <c r="Z77" s="738"/>
      <c r="AA77" s="738"/>
      <c r="AB77" s="738"/>
      <c r="AC77" s="738"/>
      <c r="AD77" s="738"/>
      <c r="AE77" s="738"/>
      <c r="AF77" s="738"/>
      <c r="AG77" s="738"/>
      <c r="AH77" s="738"/>
      <c r="AI77" s="738"/>
      <c r="AJ77" s="738"/>
      <c r="AK77" s="738"/>
      <c r="AL77" s="738"/>
      <c r="AM77" s="738"/>
      <c r="AN77" s="738"/>
      <c r="AO77" s="738"/>
    </row>
    <row r="78" spans="1:41">
      <c r="A78" s="791"/>
      <c r="B78" s="791"/>
      <c r="C78" s="791"/>
      <c r="D78" s="791"/>
      <c r="E78" s="738"/>
      <c r="F78" s="738"/>
      <c r="G78" s="738"/>
      <c r="H78" s="738"/>
      <c r="I78" s="738"/>
      <c r="J78" s="738"/>
      <c r="K78" s="738"/>
      <c r="L78" s="738"/>
      <c r="M78" s="738"/>
      <c r="N78" s="738"/>
      <c r="O78" s="738"/>
      <c r="P78" s="738"/>
      <c r="Q78" s="738"/>
      <c r="R78" s="738"/>
      <c r="S78" s="738"/>
      <c r="T78" s="738"/>
      <c r="U78" s="738"/>
      <c r="V78" s="738"/>
      <c r="W78" s="738"/>
      <c r="X78" s="738"/>
      <c r="Y78" s="738"/>
      <c r="Z78" s="738"/>
      <c r="AA78" s="738"/>
      <c r="AB78" s="738"/>
      <c r="AC78" s="738"/>
      <c r="AD78" s="738"/>
      <c r="AE78" s="738"/>
      <c r="AF78" s="738"/>
      <c r="AG78" s="738"/>
      <c r="AH78" s="738"/>
      <c r="AI78" s="738"/>
      <c r="AJ78" s="738"/>
      <c r="AK78" s="738"/>
      <c r="AL78" s="738"/>
      <c r="AM78" s="738"/>
      <c r="AN78" s="738"/>
      <c r="AO78" s="738"/>
    </row>
    <row r="79" spans="1:41">
      <c r="A79" s="791"/>
      <c r="B79" s="791"/>
      <c r="C79" s="791"/>
      <c r="D79" s="791"/>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8"/>
    </row>
    <row r="80" spans="1:41">
      <c r="A80" s="791"/>
      <c r="B80" s="791"/>
      <c r="C80" s="791"/>
      <c r="D80" s="791"/>
      <c r="E80" s="738"/>
      <c r="F80" s="738"/>
      <c r="G80" s="738"/>
      <c r="H80" s="738"/>
      <c r="I80" s="738"/>
      <c r="J80" s="738"/>
      <c r="K80" s="738"/>
      <c r="L80" s="738"/>
      <c r="M80" s="738"/>
      <c r="N80" s="738"/>
      <c r="O80" s="738"/>
      <c r="P80" s="738"/>
      <c r="Q80" s="738"/>
      <c r="R80" s="738"/>
      <c r="S80" s="738"/>
      <c r="T80" s="738"/>
      <c r="U80" s="738"/>
      <c r="V80" s="738"/>
      <c r="W80" s="738"/>
      <c r="X80" s="738"/>
      <c r="Y80" s="738"/>
      <c r="Z80" s="738"/>
      <c r="AA80" s="738"/>
      <c r="AB80" s="738"/>
      <c r="AC80" s="738"/>
      <c r="AD80" s="738"/>
      <c r="AE80" s="738"/>
      <c r="AF80" s="738"/>
      <c r="AG80" s="738"/>
      <c r="AH80" s="738"/>
      <c r="AI80" s="738"/>
      <c r="AJ80" s="738"/>
      <c r="AK80" s="738"/>
      <c r="AL80" s="738"/>
      <c r="AM80" s="738"/>
      <c r="AN80" s="738"/>
      <c r="AO80" s="738"/>
    </row>
    <row r="81" spans="1:41">
      <c r="A81" s="791"/>
      <c r="B81" s="791"/>
      <c r="C81" s="791"/>
      <c r="D81" s="791"/>
      <c r="E81" s="738"/>
      <c r="F81" s="738"/>
      <c r="G81" s="738"/>
      <c r="H81" s="738"/>
      <c r="I81" s="738"/>
      <c r="J81" s="738"/>
      <c r="K81" s="738"/>
      <c r="L81" s="738"/>
      <c r="M81" s="738"/>
      <c r="N81" s="738"/>
      <c r="O81" s="738"/>
      <c r="P81" s="738"/>
      <c r="Q81" s="738"/>
      <c r="R81" s="738"/>
      <c r="S81" s="738"/>
      <c r="T81" s="738"/>
      <c r="U81" s="738"/>
      <c r="V81" s="738"/>
      <c r="W81" s="738"/>
      <c r="X81" s="738"/>
      <c r="Y81" s="738"/>
      <c r="Z81" s="738"/>
      <c r="AA81" s="738"/>
      <c r="AB81" s="738"/>
      <c r="AC81" s="738"/>
      <c r="AD81" s="738"/>
      <c r="AE81" s="738"/>
      <c r="AF81" s="738"/>
      <c r="AG81" s="738"/>
      <c r="AH81" s="738"/>
      <c r="AI81" s="738"/>
      <c r="AJ81" s="738"/>
      <c r="AK81" s="738"/>
      <c r="AL81" s="738"/>
      <c r="AM81" s="738"/>
      <c r="AN81" s="738"/>
      <c r="AO81" s="738"/>
    </row>
    <row r="82" spans="1:41">
      <c r="A82" s="791"/>
      <c r="B82" s="791"/>
      <c r="C82" s="791"/>
      <c r="D82" s="791"/>
      <c r="E82" s="738"/>
      <c r="F82" s="738"/>
      <c r="G82" s="738"/>
      <c r="H82" s="738"/>
      <c r="I82" s="738"/>
      <c r="J82" s="738"/>
      <c r="K82" s="738"/>
      <c r="L82" s="738"/>
      <c r="M82" s="738"/>
      <c r="N82" s="738"/>
      <c r="O82" s="738"/>
      <c r="P82" s="738"/>
      <c r="Q82" s="738"/>
      <c r="R82" s="738"/>
      <c r="S82" s="738"/>
      <c r="T82" s="738"/>
      <c r="U82" s="738"/>
      <c r="V82" s="738"/>
      <c r="W82" s="738"/>
      <c r="X82" s="738"/>
      <c r="Y82" s="738"/>
      <c r="Z82" s="738"/>
      <c r="AA82" s="738"/>
      <c r="AB82" s="738"/>
      <c r="AC82" s="738"/>
      <c r="AD82" s="738"/>
      <c r="AE82" s="738"/>
      <c r="AF82" s="738"/>
      <c r="AG82" s="738"/>
      <c r="AH82" s="738"/>
      <c r="AI82" s="738"/>
      <c r="AJ82" s="738"/>
      <c r="AK82" s="738"/>
      <c r="AL82" s="738"/>
      <c r="AM82" s="738"/>
      <c r="AN82" s="738"/>
      <c r="AO82" s="738"/>
    </row>
    <row r="83" spans="1:41">
      <c r="A83" s="791"/>
      <c r="B83" s="791"/>
      <c r="C83" s="791"/>
      <c r="D83" s="791"/>
      <c r="E83" s="738"/>
      <c r="F83" s="738"/>
      <c r="G83" s="738"/>
      <c r="H83" s="738"/>
      <c r="I83" s="738"/>
      <c r="J83" s="738"/>
      <c r="K83" s="738"/>
      <c r="L83" s="738"/>
      <c r="M83" s="738"/>
      <c r="N83" s="738"/>
      <c r="O83" s="738"/>
      <c r="P83" s="738"/>
      <c r="Q83" s="738"/>
      <c r="R83" s="738"/>
      <c r="S83" s="738"/>
      <c r="T83" s="738"/>
      <c r="U83" s="738"/>
      <c r="V83" s="738"/>
      <c r="W83" s="738"/>
      <c r="X83" s="738"/>
      <c r="Y83" s="738"/>
      <c r="Z83" s="738"/>
      <c r="AA83" s="738"/>
      <c r="AB83" s="738"/>
      <c r="AC83" s="738"/>
      <c r="AD83" s="738"/>
      <c r="AE83" s="738"/>
      <c r="AF83" s="738"/>
      <c r="AG83" s="738"/>
      <c r="AH83" s="738"/>
      <c r="AI83" s="738"/>
      <c r="AJ83" s="738"/>
      <c r="AK83" s="738"/>
      <c r="AL83" s="738"/>
      <c r="AM83" s="738"/>
      <c r="AN83" s="738"/>
      <c r="AO83" s="738"/>
    </row>
    <row r="84" spans="1:41">
      <c r="A84" s="791"/>
      <c r="B84" s="791"/>
      <c r="C84" s="791"/>
      <c r="D84" s="791"/>
      <c r="E84" s="738"/>
      <c r="F84" s="738"/>
      <c r="G84" s="738"/>
      <c r="H84" s="738"/>
      <c r="I84" s="738"/>
      <c r="J84" s="738"/>
      <c r="K84" s="738"/>
      <c r="L84" s="738"/>
      <c r="M84" s="738"/>
      <c r="N84" s="738"/>
      <c r="O84" s="738"/>
      <c r="P84" s="738"/>
      <c r="Q84" s="738"/>
      <c r="R84" s="738"/>
      <c r="S84" s="738"/>
      <c r="T84" s="738"/>
      <c r="U84" s="738"/>
      <c r="V84" s="738"/>
      <c r="W84" s="738"/>
      <c r="X84" s="738"/>
      <c r="Y84" s="738"/>
      <c r="Z84" s="738"/>
      <c r="AA84" s="738"/>
      <c r="AB84" s="738"/>
      <c r="AC84" s="738"/>
      <c r="AD84" s="738"/>
      <c r="AE84" s="738"/>
      <c r="AF84" s="738"/>
      <c r="AG84" s="738"/>
      <c r="AH84" s="738"/>
      <c r="AI84" s="738"/>
      <c r="AJ84" s="738"/>
      <c r="AK84" s="738"/>
      <c r="AL84" s="738"/>
      <c r="AM84" s="738"/>
      <c r="AN84" s="738"/>
      <c r="AO84" s="738"/>
    </row>
    <row r="85" spans="1:41">
      <c r="A85" s="791"/>
      <c r="B85" s="791"/>
      <c r="C85" s="791"/>
      <c r="D85" s="791"/>
      <c r="E85" s="738"/>
      <c r="F85" s="738"/>
      <c r="G85" s="738"/>
      <c r="H85" s="738"/>
      <c r="I85" s="738"/>
      <c r="J85" s="738"/>
      <c r="K85" s="738"/>
      <c r="L85" s="738"/>
      <c r="M85" s="738"/>
      <c r="N85" s="738"/>
      <c r="O85" s="738"/>
      <c r="P85" s="738"/>
      <c r="Q85" s="738"/>
      <c r="R85" s="738"/>
      <c r="S85" s="738"/>
      <c r="T85" s="738"/>
      <c r="U85" s="738"/>
      <c r="V85" s="738"/>
      <c r="W85" s="738"/>
      <c r="X85" s="738"/>
      <c r="Y85" s="738"/>
      <c r="Z85" s="738"/>
      <c r="AA85" s="738"/>
      <c r="AB85" s="738"/>
      <c r="AC85" s="738"/>
      <c r="AD85" s="738"/>
      <c r="AE85" s="738"/>
      <c r="AF85" s="738"/>
      <c r="AG85" s="738"/>
      <c r="AH85" s="738"/>
      <c r="AI85" s="738"/>
      <c r="AJ85" s="738"/>
      <c r="AK85" s="738"/>
      <c r="AL85" s="738"/>
      <c r="AM85" s="738"/>
      <c r="AN85" s="738"/>
      <c r="AO85" s="738"/>
    </row>
    <row r="86" spans="1:41">
      <c r="A86" s="791"/>
      <c r="B86" s="791"/>
      <c r="C86" s="791"/>
      <c r="D86" s="791"/>
      <c r="E86" s="738"/>
      <c r="F86" s="738"/>
      <c r="G86" s="738"/>
      <c r="H86" s="738"/>
      <c r="I86" s="738"/>
      <c r="J86" s="738"/>
      <c r="K86" s="738"/>
      <c r="L86" s="738"/>
      <c r="M86" s="738"/>
      <c r="N86" s="738"/>
      <c r="O86" s="738"/>
      <c r="P86" s="738"/>
      <c r="Q86" s="738"/>
      <c r="R86" s="738"/>
      <c r="S86" s="738"/>
      <c r="T86" s="738"/>
      <c r="U86" s="738"/>
      <c r="V86" s="738"/>
      <c r="W86" s="738"/>
      <c r="X86" s="738"/>
      <c r="Y86" s="738"/>
      <c r="Z86" s="738"/>
      <c r="AA86" s="738"/>
      <c r="AB86" s="738"/>
      <c r="AC86" s="738"/>
      <c r="AD86" s="738"/>
      <c r="AE86" s="738"/>
      <c r="AF86" s="738"/>
      <c r="AG86" s="738"/>
      <c r="AH86" s="738"/>
      <c r="AI86" s="738"/>
      <c r="AJ86" s="738"/>
      <c r="AK86" s="738"/>
      <c r="AL86" s="738"/>
      <c r="AM86" s="738"/>
      <c r="AN86" s="738"/>
      <c r="AO86" s="738"/>
    </row>
    <row r="87" spans="1:41">
      <c r="A87" s="791"/>
      <c r="B87" s="791"/>
      <c r="C87" s="791"/>
      <c r="D87" s="791"/>
      <c r="E87" s="738"/>
      <c r="F87" s="738"/>
      <c r="G87" s="738"/>
      <c r="H87" s="738"/>
      <c r="I87" s="738"/>
      <c r="J87" s="738"/>
      <c r="K87" s="738"/>
      <c r="L87" s="738"/>
      <c r="M87" s="738"/>
      <c r="N87" s="738"/>
      <c r="O87" s="738"/>
      <c r="P87" s="738"/>
      <c r="Q87" s="738"/>
      <c r="R87" s="738"/>
      <c r="S87" s="738"/>
      <c r="T87" s="738"/>
      <c r="U87" s="738"/>
      <c r="V87" s="738"/>
      <c r="W87" s="738"/>
      <c r="X87" s="738"/>
      <c r="Y87" s="738"/>
      <c r="Z87" s="738"/>
      <c r="AA87" s="738"/>
      <c r="AB87" s="738"/>
      <c r="AC87" s="738"/>
      <c r="AD87" s="738"/>
      <c r="AE87" s="738"/>
      <c r="AF87" s="738"/>
      <c r="AG87" s="738"/>
      <c r="AH87" s="738"/>
      <c r="AI87" s="738"/>
      <c r="AJ87" s="738"/>
      <c r="AK87" s="738"/>
      <c r="AL87" s="738"/>
      <c r="AM87" s="738"/>
      <c r="AN87" s="738"/>
      <c r="AO87" s="738"/>
    </row>
    <row r="88" spans="1:41">
      <c r="A88" s="791"/>
      <c r="B88" s="791"/>
      <c r="C88" s="791"/>
      <c r="D88" s="791"/>
      <c r="E88" s="738"/>
      <c r="F88" s="738"/>
      <c r="G88" s="738"/>
      <c r="H88" s="738"/>
      <c r="I88" s="738"/>
      <c r="J88" s="738"/>
      <c r="K88" s="738"/>
      <c r="L88" s="738"/>
      <c r="M88" s="738"/>
      <c r="N88" s="738"/>
      <c r="O88" s="738"/>
      <c r="P88" s="738"/>
      <c r="Q88" s="738"/>
      <c r="R88" s="738"/>
      <c r="S88" s="738"/>
      <c r="T88" s="738"/>
      <c r="U88" s="738"/>
      <c r="V88" s="738"/>
      <c r="W88" s="738"/>
      <c r="X88" s="738"/>
      <c r="Y88" s="738"/>
      <c r="Z88" s="738"/>
      <c r="AA88" s="738"/>
      <c r="AB88" s="738"/>
      <c r="AC88" s="738"/>
      <c r="AD88" s="738"/>
      <c r="AE88" s="738"/>
      <c r="AF88" s="738"/>
      <c r="AG88" s="738"/>
      <c r="AH88" s="738"/>
      <c r="AI88" s="738"/>
      <c r="AJ88" s="738"/>
      <c r="AK88" s="738"/>
      <c r="AL88" s="738"/>
      <c r="AM88" s="738"/>
      <c r="AN88" s="738"/>
      <c r="AO88" s="738"/>
    </row>
    <row r="89" spans="1:41">
      <c r="A89" s="791"/>
      <c r="B89" s="791"/>
      <c r="C89" s="791"/>
      <c r="D89" s="791"/>
      <c r="E89" s="738"/>
      <c r="F89" s="738"/>
      <c r="G89" s="738"/>
      <c r="H89" s="738"/>
      <c r="I89" s="738"/>
      <c r="J89" s="738"/>
      <c r="K89" s="738"/>
      <c r="L89" s="738"/>
      <c r="M89" s="738"/>
      <c r="N89" s="738"/>
      <c r="O89" s="738"/>
      <c r="P89" s="738"/>
      <c r="Q89" s="738"/>
      <c r="R89" s="738"/>
      <c r="S89" s="738"/>
      <c r="T89" s="738"/>
      <c r="U89" s="738"/>
      <c r="V89" s="738"/>
      <c r="W89" s="738"/>
      <c r="X89" s="738"/>
      <c r="Y89" s="738"/>
      <c r="Z89" s="738"/>
      <c r="AA89" s="738"/>
      <c r="AB89" s="738"/>
      <c r="AC89" s="738"/>
      <c r="AD89" s="738"/>
      <c r="AE89" s="738"/>
      <c r="AF89" s="738"/>
      <c r="AG89" s="738"/>
      <c r="AH89" s="738"/>
      <c r="AI89" s="738"/>
      <c r="AJ89" s="738"/>
      <c r="AK89" s="738"/>
      <c r="AL89" s="738"/>
      <c r="AM89" s="738"/>
      <c r="AN89" s="738"/>
      <c r="AO89" s="738"/>
    </row>
    <row r="90" spans="1:41">
      <c r="A90" s="791"/>
      <c r="B90" s="791"/>
      <c r="C90" s="791"/>
      <c r="D90" s="791"/>
      <c r="E90" s="738"/>
      <c r="F90" s="738"/>
      <c r="G90" s="738"/>
      <c r="H90" s="738"/>
      <c r="I90" s="738"/>
      <c r="J90" s="738"/>
      <c r="K90" s="738"/>
      <c r="L90" s="738"/>
      <c r="M90" s="738"/>
      <c r="N90" s="738"/>
      <c r="O90" s="738"/>
      <c r="P90" s="738"/>
      <c r="Q90" s="738"/>
      <c r="R90" s="738"/>
      <c r="S90" s="738"/>
      <c r="T90" s="738"/>
      <c r="U90" s="738"/>
      <c r="V90" s="738"/>
      <c r="W90" s="738"/>
      <c r="X90" s="738"/>
      <c r="Y90" s="738"/>
      <c r="Z90" s="738"/>
      <c r="AA90" s="738"/>
      <c r="AB90" s="738"/>
      <c r="AC90" s="738"/>
      <c r="AD90" s="738"/>
      <c r="AE90" s="738"/>
      <c r="AF90" s="738"/>
      <c r="AG90" s="738"/>
      <c r="AH90" s="738"/>
      <c r="AI90" s="738"/>
      <c r="AJ90" s="738"/>
      <c r="AK90" s="738"/>
      <c r="AL90" s="738"/>
      <c r="AM90" s="738"/>
      <c r="AN90" s="738"/>
      <c r="AO90" s="738"/>
    </row>
    <row r="91" spans="1:41">
      <c r="A91" s="791"/>
      <c r="B91" s="791"/>
      <c r="C91" s="791"/>
      <c r="D91" s="791"/>
      <c r="E91" s="738"/>
      <c r="F91" s="738"/>
      <c r="G91" s="738"/>
      <c r="H91" s="738"/>
      <c r="I91" s="738"/>
      <c r="J91" s="738"/>
      <c r="K91" s="738"/>
      <c r="L91" s="738"/>
      <c r="M91" s="738"/>
      <c r="N91" s="738"/>
      <c r="O91" s="738"/>
      <c r="P91" s="738"/>
      <c r="Q91" s="738"/>
      <c r="R91" s="738"/>
      <c r="S91" s="738"/>
      <c r="T91" s="738"/>
      <c r="U91" s="738"/>
      <c r="V91" s="738"/>
      <c r="W91" s="738"/>
      <c r="X91" s="738"/>
      <c r="Y91" s="738"/>
      <c r="Z91" s="738"/>
      <c r="AA91" s="738"/>
      <c r="AB91" s="738"/>
      <c r="AC91" s="738"/>
      <c r="AD91" s="738"/>
      <c r="AE91" s="738"/>
      <c r="AF91" s="738"/>
      <c r="AG91" s="738"/>
      <c r="AH91" s="738"/>
      <c r="AI91" s="738"/>
      <c r="AJ91" s="738"/>
      <c r="AK91" s="738"/>
      <c r="AL91" s="738"/>
      <c r="AM91" s="738"/>
      <c r="AN91" s="738"/>
      <c r="AO91" s="738"/>
    </row>
    <row r="92" spans="1:41">
      <c r="A92" s="791"/>
      <c r="B92" s="791"/>
      <c r="C92" s="791"/>
      <c r="D92" s="791"/>
      <c r="E92" s="738"/>
      <c r="F92" s="738"/>
      <c r="G92" s="738"/>
      <c r="H92" s="738"/>
      <c r="I92" s="738"/>
      <c r="J92" s="738"/>
      <c r="K92" s="738"/>
      <c r="L92" s="738"/>
      <c r="M92" s="738"/>
      <c r="N92" s="738"/>
      <c r="O92" s="738"/>
      <c r="P92" s="738"/>
      <c r="Q92" s="738"/>
      <c r="R92" s="738"/>
      <c r="S92" s="738"/>
      <c r="T92" s="738"/>
      <c r="U92" s="738"/>
      <c r="V92" s="738"/>
      <c r="W92" s="738"/>
      <c r="X92" s="738"/>
      <c r="Y92" s="738"/>
      <c r="Z92" s="738"/>
      <c r="AA92" s="738"/>
      <c r="AB92" s="738"/>
      <c r="AC92" s="738"/>
      <c r="AD92" s="738"/>
      <c r="AE92" s="738"/>
      <c r="AF92" s="738"/>
      <c r="AG92" s="738"/>
      <c r="AH92" s="738"/>
      <c r="AI92" s="738"/>
      <c r="AJ92" s="738"/>
      <c r="AK92" s="738"/>
      <c r="AL92" s="738"/>
      <c r="AM92" s="738"/>
      <c r="AN92" s="738"/>
      <c r="AO92" s="738"/>
    </row>
    <row r="93" spans="1:41">
      <c r="A93" s="791"/>
      <c r="B93" s="791"/>
      <c r="C93" s="791"/>
      <c r="D93" s="791"/>
      <c r="E93" s="738"/>
      <c r="F93" s="738"/>
      <c r="G93" s="738"/>
      <c r="H93" s="738"/>
      <c r="I93" s="738"/>
      <c r="J93" s="738"/>
      <c r="K93" s="738"/>
      <c r="L93" s="738"/>
      <c r="M93" s="738"/>
      <c r="N93" s="738"/>
      <c r="O93" s="738"/>
      <c r="P93" s="738"/>
      <c r="Q93" s="738"/>
      <c r="R93" s="738"/>
      <c r="S93" s="738"/>
      <c r="T93" s="738"/>
      <c r="U93" s="738"/>
      <c r="V93" s="738"/>
      <c r="W93" s="738"/>
      <c r="X93" s="738"/>
      <c r="Y93" s="738"/>
      <c r="Z93" s="738"/>
      <c r="AA93" s="738"/>
      <c r="AB93" s="738"/>
      <c r="AC93" s="738"/>
      <c r="AD93" s="738"/>
      <c r="AE93" s="738"/>
      <c r="AF93" s="738"/>
      <c r="AG93" s="738"/>
      <c r="AH93" s="738"/>
      <c r="AI93" s="738"/>
      <c r="AJ93" s="738"/>
      <c r="AK93" s="738"/>
      <c r="AL93" s="738"/>
      <c r="AM93" s="738"/>
      <c r="AN93" s="738"/>
      <c r="AO93" s="738"/>
    </row>
    <row r="94" spans="1:41">
      <c r="A94" s="791"/>
      <c r="B94" s="791"/>
      <c r="C94" s="791"/>
      <c r="D94" s="791"/>
      <c r="E94" s="738"/>
      <c r="F94" s="738"/>
      <c r="G94" s="738"/>
      <c r="H94" s="738"/>
      <c r="I94" s="738"/>
      <c r="J94" s="738"/>
      <c r="K94" s="738"/>
      <c r="L94" s="738"/>
      <c r="M94" s="738"/>
      <c r="N94" s="738"/>
      <c r="O94" s="738"/>
      <c r="P94" s="738"/>
      <c r="Q94" s="738"/>
      <c r="R94" s="738"/>
      <c r="S94" s="738"/>
      <c r="T94" s="738"/>
      <c r="U94" s="738"/>
      <c r="V94" s="738"/>
      <c r="W94" s="738"/>
      <c r="X94" s="738"/>
      <c r="Y94" s="738"/>
      <c r="Z94" s="738"/>
      <c r="AA94" s="738"/>
      <c r="AB94" s="738"/>
      <c r="AC94" s="738"/>
      <c r="AD94" s="738"/>
      <c r="AE94" s="738"/>
      <c r="AF94" s="738"/>
      <c r="AG94" s="738"/>
      <c r="AH94" s="738"/>
      <c r="AI94" s="738"/>
      <c r="AJ94" s="738"/>
      <c r="AK94" s="738"/>
      <c r="AL94" s="738"/>
      <c r="AM94" s="738"/>
      <c r="AN94" s="738"/>
      <c r="AO94" s="738"/>
    </row>
    <row r="95" spans="1:41">
      <c r="A95" s="791"/>
      <c r="B95" s="791"/>
      <c r="C95" s="791"/>
      <c r="D95" s="791"/>
      <c r="E95" s="738"/>
      <c r="F95" s="738"/>
      <c r="G95" s="738"/>
      <c r="H95" s="738"/>
      <c r="I95" s="738"/>
      <c r="J95" s="738"/>
      <c r="K95" s="738"/>
      <c r="L95" s="738"/>
      <c r="M95" s="738"/>
      <c r="N95" s="738"/>
      <c r="O95" s="738"/>
      <c r="P95" s="738"/>
      <c r="Q95" s="738"/>
      <c r="R95" s="738"/>
      <c r="S95" s="738"/>
      <c r="T95" s="738"/>
      <c r="U95" s="738"/>
      <c r="V95" s="738"/>
      <c r="W95" s="738"/>
      <c r="X95" s="738"/>
      <c r="Y95" s="738"/>
      <c r="Z95" s="738"/>
      <c r="AA95" s="738"/>
      <c r="AB95" s="738"/>
      <c r="AC95" s="738"/>
      <c r="AD95" s="738"/>
      <c r="AE95" s="738"/>
      <c r="AF95" s="738"/>
      <c r="AG95" s="738"/>
      <c r="AH95" s="738"/>
      <c r="AI95" s="738"/>
      <c r="AJ95" s="738"/>
      <c r="AK95" s="738"/>
      <c r="AL95" s="738"/>
      <c r="AM95" s="738"/>
      <c r="AN95" s="738"/>
      <c r="AO95" s="738"/>
    </row>
    <row r="96" spans="1:41">
      <c r="A96" s="791"/>
      <c r="B96" s="791"/>
      <c r="C96" s="791"/>
      <c r="D96" s="791"/>
      <c r="E96" s="738"/>
      <c r="F96" s="738"/>
      <c r="G96" s="738"/>
      <c r="H96" s="738"/>
      <c r="I96" s="738"/>
      <c r="J96" s="738"/>
      <c r="K96" s="738"/>
      <c r="L96" s="738"/>
      <c r="M96" s="738"/>
      <c r="N96" s="738"/>
      <c r="O96" s="738"/>
      <c r="P96" s="738"/>
      <c r="Q96" s="738"/>
      <c r="R96" s="738"/>
      <c r="S96" s="738"/>
      <c r="T96" s="738"/>
      <c r="U96" s="738"/>
      <c r="V96" s="738"/>
      <c r="W96" s="738"/>
      <c r="X96" s="738"/>
      <c r="Y96" s="738"/>
      <c r="Z96" s="738"/>
      <c r="AA96" s="738"/>
      <c r="AB96" s="738"/>
      <c r="AC96" s="738"/>
      <c r="AD96" s="738"/>
      <c r="AE96" s="738"/>
      <c r="AF96" s="738"/>
      <c r="AG96" s="738"/>
      <c r="AH96" s="738"/>
      <c r="AI96" s="738"/>
      <c r="AJ96" s="738"/>
      <c r="AK96" s="738"/>
      <c r="AL96" s="738"/>
      <c r="AM96" s="738"/>
      <c r="AN96" s="738"/>
      <c r="AO96" s="738"/>
    </row>
    <row r="97" spans="1:41">
      <c r="A97" s="791"/>
      <c r="B97" s="791"/>
      <c r="C97" s="791"/>
      <c r="D97" s="791"/>
      <c r="E97" s="738"/>
      <c r="F97" s="738"/>
      <c r="G97" s="738"/>
      <c r="H97" s="738"/>
      <c r="I97" s="738"/>
      <c r="J97" s="738"/>
      <c r="K97" s="738"/>
      <c r="L97" s="738"/>
      <c r="M97" s="738"/>
      <c r="N97" s="738"/>
      <c r="O97" s="738"/>
      <c r="P97" s="738"/>
      <c r="Q97" s="738"/>
      <c r="R97" s="738"/>
      <c r="S97" s="738"/>
      <c r="T97" s="738"/>
      <c r="U97" s="738"/>
      <c r="V97" s="738"/>
      <c r="W97" s="738"/>
      <c r="X97" s="738"/>
      <c r="Y97" s="738"/>
      <c r="Z97" s="738"/>
      <c r="AA97" s="738"/>
      <c r="AB97" s="738"/>
      <c r="AC97" s="738"/>
      <c r="AD97" s="738"/>
      <c r="AE97" s="738"/>
      <c r="AF97" s="738"/>
      <c r="AG97" s="738"/>
      <c r="AH97" s="738"/>
      <c r="AI97" s="738"/>
      <c r="AJ97" s="738"/>
      <c r="AK97" s="738"/>
      <c r="AL97" s="738"/>
      <c r="AM97" s="738"/>
      <c r="AN97" s="738"/>
      <c r="AO97" s="738"/>
    </row>
    <row r="98" spans="1:41">
      <c r="A98" s="791"/>
      <c r="B98" s="791"/>
      <c r="C98" s="791"/>
      <c r="D98" s="791"/>
      <c r="E98" s="738"/>
      <c r="F98" s="738"/>
      <c r="G98" s="738"/>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row>
    <row r="99" spans="1:41">
      <c r="A99" s="791"/>
      <c r="B99" s="791"/>
      <c r="C99" s="791"/>
      <c r="D99" s="791"/>
      <c r="E99" s="738"/>
      <c r="F99" s="738"/>
      <c r="G99" s="738"/>
      <c r="H99" s="738"/>
      <c r="I99" s="738"/>
      <c r="J99" s="738"/>
      <c r="K99" s="738"/>
      <c r="L99" s="738"/>
      <c r="M99" s="738"/>
      <c r="N99" s="738"/>
      <c r="O99" s="738"/>
      <c r="P99" s="738"/>
      <c r="Q99" s="738"/>
      <c r="R99" s="738"/>
      <c r="S99" s="738"/>
      <c r="T99" s="738"/>
      <c r="U99" s="738"/>
      <c r="V99" s="738"/>
      <c r="W99" s="738"/>
      <c r="X99" s="738"/>
      <c r="Y99" s="738"/>
      <c r="Z99" s="738"/>
      <c r="AA99" s="738"/>
      <c r="AB99" s="738"/>
      <c r="AC99" s="738"/>
      <c r="AD99" s="738"/>
      <c r="AE99" s="738"/>
      <c r="AF99" s="738"/>
      <c r="AG99" s="738"/>
      <c r="AH99" s="738"/>
      <c r="AI99" s="738"/>
      <c r="AJ99" s="738"/>
      <c r="AK99" s="738"/>
      <c r="AL99" s="738"/>
      <c r="AM99" s="738"/>
      <c r="AN99" s="738"/>
      <c r="AO99" s="738"/>
    </row>
    <row r="100" spans="1:41">
      <c r="A100" s="791"/>
      <c r="B100" s="791"/>
      <c r="C100" s="791"/>
      <c r="D100" s="791"/>
      <c r="E100" s="738"/>
      <c r="F100" s="738"/>
      <c r="G100" s="738"/>
      <c r="H100" s="738"/>
      <c r="I100" s="738"/>
      <c r="J100" s="738"/>
      <c r="K100" s="738"/>
      <c r="L100" s="738"/>
      <c r="M100" s="738"/>
      <c r="N100" s="738"/>
      <c r="O100" s="738"/>
      <c r="P100" s="738"/>
      <c r="Q100" s="738"/>
      <c r="R100" s="738"/>
      <c r="S100" s="738"/>
      <c r="T100" s="738"/>
      <c r="U100" s="738"/>
      <c r="V100" s="738"/>
      <c r="W100" s="738"/>
      <c r="X100" s="738"/>
      <c r="Y100" s="738"/>
      <c r="Z100" s="738"/>
      <c r="AA100" s="738"/>
      <c r="AB100" s="738"/>
      <c r="AC100" s="738"/>
      <c r="AD100" s="738"/>
      <c r="AE100" s="738"/>
      <c r="AF100" s="738"/>
      <c r="AG100" s="738"/>
      <c r="AH100" s="738"/>
      <c r="AI100" s="738"/>
      <c r="AJ100" s="738"/>
      <c r="AK100" s="738"/>
      <c r="AL100" s="738"/>
      <c r="AM100" s="738"/>
      <c r="AN100" s="738"/>
      <c r="AO100" s="738"/>
    </row>
    <row r="101" spans="1:41">
      <c r="A101" s="791"/>
      <c r="B101" s="791"/>
      <c r="C101" s="791"/>
      <c r="D101" s="791"/>
      <c r="E101" s="738"/>
      <c r="F101" s="738"/>
      <c r="G101" s="738"/>
      <c r="H101" s="738"/>
      <c r="I101" s="738"/>
      <c r="J101" s="738"/>
      <c r="K101" s="738"/>
      <c r="L101" s="738"/>
      <c r="M101" s="738"/>
      <c r="N101" s="738"/>
      <c r="O101" s="738"/>
      <c r="P101" s="738"/>
      <c r="Q101" s="738"/>
      <c r="R101" s="738"/>
      <c r="S101" s="738"/>
      <c r="T101" s="738"/>
      <c r="U101" s="738"/>
      <c r="V101" s="738"/>
      <c r="W101" s="738"/>
      <c r="X101" s="738"/>
      <c r="Y101" s="738"/>
      <c r="Z101" s="738"/>
      <c r="AA101" s="738"/>
      <c r="AB101" s="738"/>
      <c r="AC101" s="738"/>
      <c r="AD101" s="738"/>
      <c r="AE101" s="738"/>
      <c r="AF101" s="738"/>
      <c r="AG101" s="738"/>
      <c r="AH101" s="738"/>
      <c r="AI101" s="738"/>
      <c r="AJ101" s="738"/>
      <c r="AK101" s="738"/>
      <c r="AL101" s="738"/>
      <c r="AM101" s="738"/>
      <c r="AN101" s="738"/>
      <c r="AO101" s="738"/>
    </row>
    <row r="102" spans="1:41">
      <c r="A102" s="791"/>
      <c r="B102" s="791"/>
      <c r="C102" s="791"/>
      <c r="D102" s="791"/>
      <c r="E102" s="738"/>
      <c r="F102" s="738"/>
      <c r="G102" s="738"/>
      <c r="H102" s="738"/>
      <c r="I102" s="738"/>
      <c r="J102" s="738"/>
      <c r="K102" s="738"/>
      <c r="L102" s="738"/>
      <c r="M102" s="738"/>
      <c r="N102" s="738"/>
      <c r="O102" s="738"/>
      <c r="P102" s="738"/>
      <c r="Q102" s="738"/>
      <c r="R102" s="738"/>
      <c r="S102" s="738"/>
      <c r="T102" s="738"/>
      <c r="U102" s="738"/>
      <c r="V102" s="738"/>
      <c r="W102" s="738"/>
      <c r="X102" s="738"/>
      <c r="Y102" s="738"/>
      <c r="Z102" s="738"/>
      <c r="AA102" s="738"/>
      <c r="AB102" s="738"/>
      <c r="AC102" s="738"/>
      <c r="AD102" s="738"/>
      <c r="AE102" s="738"/>
      <c r="AF102" s="738"/>
      <c r="AG102" s="738"/>
      <c r="AH102" s="738"/>
      <c r="AI102" s="738"/>
      <c r="AJ102" s="738"/>
      <c r="AK102" s="738"/>
      <c r="AL102" s="738"/>
      <c r="AM102" s="738"/>
      <c r="AN102" s="738"/>
      <c r="AO102" s="738"/>
    </row>
    <row r="103" spans="1:41">
      <c r="A103" s="791"/>
      <c r="B103" s="791"/>
      <c r="C103" s="791"/>
      <c r="D103" s="791"/>
      <c r="E103" s="738"/>
      <c r="F103" s="738"/>
      <c r="G103" s="738"/>
      <c r="H103" s="738"/>
      <c r="I103" s="738"/>
      <c r="J103" s="738"/>
      <c r="K103" s="738"/>
      <c r="L103" s="738"/>
      <c r="M103" s="738"/>
      <c r="N103" s="738"/>
      <c r="O103" s="738"/>
      <c r="P103" s="738"/>
      <c r="Q103" s="738"/>
      <c r="R103" s="738"/>
      <c r="S103" s="738"/>
      <c r="T103" s="738"/>
      <c r="U103" s="738"/>
      <c r="V103" s="738"/>
      <c r="W103" s="738"/>
      <c r="X103" s="738"/>
      <c r="Y103" s="738"/>
      <c r="Z103" s="738"/>
      <c r="AA103" s="738"/>
      <c r="AB103" s="738"/>
      <c r="AC103" s="738"/>
      <c r="AD103" s="738"/>
      <c r="AE103" s="738"/>
      <c r="AF103" s="738"/>
      <c r="AG103" s="738"/>
      <c r="AH103" s="738"/>
      <c r="AI103" s="738"/>
      <c r="AJ103" s="738"/>
      <c r="AK103" s="738"/>
      <c r="AL103" s="738"/>
      <c r="AM103" s="738"/>
      <c r="AN103" s="738"/>
      <c r="AO103" s="738"/>
    </row>
    <row r="104" spans="1:41">
      <c r="A104" s="791"/>
      <c r="B104" s="791"/>
      <c r="C104" s="791"/>
      <c r="D104" s="791"/>
      <c r="E104" s="738"/>
      <c r="F104" s="738"/>
      <c r="G104" s="738"/>
      <c r="H104" s="738"/>
      <c r="I104" s="738"/>
      <c r="J104" s="738"/>
      <c r="K104" s="738"/>
      <c r="L104" s="738"/>
      <c r="M104" s="738"/>
      <c r="N104" s="738"/>
      <c r="O104" s="738"/>
      <c r="P104" s="738"/>
      <c r="Q104" s="738"/>
      <c r="R104" s="738"/>
      <c r="S104" s="738"/>
      <c r="T104" s="738"/>
      <c r="U104" s="738"/>
      <c r="V104" s="738"/>
      <c r="W104" s="738"/>
      <c r="X104" s="738"/>
      <c r="Y104" s="738"/>
      <c r="Z104" s="738"/>
      <c r="AA104" s="738"/>
      <c r="AB104" s="738"/>
      <c r="AC104" s="738"/>
      <c r="AD104" s="738"/>
      <c r="AE104" s="738"/>
      <c r="AF104" s="738"/>
      <c r="AG104" s="738"/>
      <c r="AH104" s="738"/>
      <c r="AI104" s="738"/>
      <c r="AJ104" s="738"/>
      <c r="AK104" s="738"/>
      <c r="AL104" s="738"/>
      <c r="AM104" s="738"/>
      <c r="AN104" s="738"/>
      <c r="AO104" s="738"/>
    </row>
    <row r="105" spans="1:41">
      <c r="A105" s="791"/>
      <c r="B105" s="791"/>
      <c r="C105" s="791"/>
      <c r="D105" s="791"/>
      <c r="E105" s="738"/>
      <c r="F105" s="738"/>
      <c r="G105" s="738"/>
      <c r="H105" s="738"/>
      <c r="I105" s="738"/>
      <c r="J105" s="738"/>
      <c r="K105" s="738"/>
      <c r="L105" s="738"/>
      <c r="M105" s="738"/>
      <c r="N105" s="738"/>
      <c r="O105" s="738"/>
      <c r="P105" s="738"/>
      <c r="Q105" s="738"/>
      <c r="R105" s="738"/>
      <c r="S105" s="738"/>
      <c r="T105" s="738"/>
      <c r="U105" s="738"/>
      <c r="V105" s="738"/>
      <c r="W105" s="738"/>
      <c r="X105" s="738"/>
      <c r="Y105" s="738"/>
      <c r="Z105" s="738"/>
      <c r="AA105" s="738"/>
      <c r="AB105" s="738"/>
      <c r="AC105" s="738"/>
      <c r="AD105" s="738"/>
      <c r="AE105" s="738"/>
      <c r="AF105" s="738"/>
      <c r="AG105" s="738"/>
      <c r="AH105" s="738"/>
      <c r="AI105" s="738"/>
      <c r="AJ105" s="738"/>
      <c r="AK105" s="738"/>
      <c r="AL105" s="738"/>
      <c r="AM105" s="738"/>
      <c r="AN105" s="738"/>
      <c r="AO105" s="738"/>
    </row>
    <row r="106" spans="1:41">
      <c r="A106" s="791"/>
      <c r="B106" s="791"/>
      <c r="C106" s="791"/>
      <c r="D106" s="791"/>
      <c r="E106" s="738"/>
      <c r="F106" s="738"/>
      <c r="G106" s="738"/>
      <c r="H106" s="738"/>
      <c r="I106" s="738"/>
      <c r="J106" s="738"/>
      <c r="K106" s="738"/>
      <c r="L106" s="738"/>
      <c r="M106" s="738"/>
      <c r="N106" s="738"/>
      <c r="O106" s="738"/>
      <c r="P106" s="738"/>
      <c r="Q106" s="738"/>
      <c r="R106" s="738"/>
      <c r="S106" s="738"/>
      <c r="T106" s="738"/>
      <c r="U106" s="738"/>
      <c r="V106" s="738"/>
      <c r="W106" s="738"/>
      <c r="X106" s="738"/>
      <c r="Y106" s="738"/>
      <c r="Z106" s="738"/>
      <c r="AA106" s="738"/>
      <c r="AB106" s="738"/>
      <c r="AC106" s="738"/>
      <c r="AD106" s="738"/>
      <c r="AE106" s="738"/>
      <c r="AF106" s="738"/>
      <c r="AG106" s="738"/>
      <c r="AH106" s="738"/>
      <c r="AI106" s="738"/>
      <c r="AJ106" s="738"/>
      <c r="AK106" s="738"/>
      <c r="AL106" s="738"/>
      <c r="AM106" s="738"/>
      <c r="AN106" s="738"/>
      <c r="AO106" s="738"/>
    </row>
    <row r="107" spans="1:41">
      <c r="A107" s="791"/>
      <c r="B107" s="791"/>
      <c r="C107" s="791"/>
      <c r="D107" s="791"/>
      <c r="E107" s="738"/>
      <c r="F107" s="738"/>
      <c r="G107" s="738"/>
      <c r="H107" s="738"/>
      <c r="I107" s="738"/>
      <c r="J107" s="738"/>
      <c r="K107" s="738"/>
      <c r="L107" s="738"/>
      <c r="M107" s="738"/>
      <c r="N107" s="738"/>
      <c r="O107" s="738"/>
      <c r="P107" s="738"/>
      <c r="Q107" s="738"/>
      <c r="R107" s="738"/>
      <c r="S107" s="738"/>
      <c r="T107" s="738"/>
      <c r="U107" s="738"/>
      <c r="V107" s="738"/>
      <c r="W107" s="738"/>
      <c r="X107" s="738"/>
      <c r="Y107" s="738"/>
      <c r="Z107" s="738"/>
      <c r="AA107" s="738"/>
      <c r="AB107" s="738"/>
      <c r="AC107" s="738"/>
      <c r="AD107" s="738"/>
      <c r="AE107" s="738"/>
      <c r="AF107" s="738"/>
      <c r="AG107" s="738"/>
      <c r="AH107" s="738"/>
      <c r="AI107" s="738"/>
      <c r="AJ107" s="738"/>
      <c r="AK107" s="738"/>
      <c r="AL107" s="738"/>
      <c r="AM107" s="738"/>
      <c r="AN107" s="738"/>
      <c r="AO107" s="738"/>
    </row>
    <row r="108" spans="1:41">
      <c r="A108" s="791"/>
      <c r="B108" s="791"/>
      <c r="C108" s="791"/>
      <c r="D108" s="791"/>
      <c r="E108" s="738"/>
      <c r="F108" s="738"/>
      <c r="G108" s="738"/>
      <c r="H108" s="738"/>
      <c r="I108" s="738"/>
      <c r="J108" s="738"/>
      <c r="K108" s="738"/>
      <c r="L108" s="738"/>
      <c r="M108" s="738"/>
      <c r="N108" s="738"/>
      <c r="O108" s="738"/>
      <c r="P108" s="738"/>
      <c r="Q108" s="738"/>
      <c r="R108" s="738"/>
      <c r="S108" s="738"/>
      <c r="T108" s="738"/>
      <c r="U108" s="738"/>
      <c r="V108" s="738"/>
      <c r="W108" s="738"/>
      <c r="X108" s="738"/>
      <c r="Y108" s="738"/>
      <c r="Z108" s="738"/>
      <c r="AA108" s="738"/>
      <c r="AB108" s="738"/>
      <c r="AC108" s="738"/>
      <c r="AD108" s="738"/>
      <c r="AE108" s="738"/>
      <c r="AF108" s="738"/>
      <c r="AG108" s="738"/>
      <c r="AH108" s="738"/>
      <c r="AI108" s="738"/>
      <c r="AJ108" s="738"/>
      <c r="AK108" s="738"/>
      <c r="AL108" s="738"/>
      <c r="AM108" s="738"/>
      <c r="AN108" s="738"/>
      <c r="AO108" s="738"/>
    </row>
    <row r="109" spans="1:41">
      <c r="A109" s="791"/>
      <c r="B109" s="791"/>
      <c r="C109" s="791"/>
      <c r="D109" s="791"/>
      <c r="E109" s="738"/>
      <c r="F109" s="738"/>
      <c r="G109" s="738"/>
      <c r="H109" s="738"/>
      <c r="I109" s="738"/>
      <c r="J109" s="738"/>
      <c r="K109" s="738"/>
      <c r="L109" s="738"/>
      <c r="M109" s="738"/>
      <c r="N109" s="738"/>
      <c r="O109" s="738"/>
      <c r="P109" s="738"/>
      <c r="Q109" s="738"/>
      <c r="R109" s="738"/>
      <c r="S109" s="738"/>
      <c r="T109" s="738"/>
      <c r="U109" s="738"/>
      <c r="V109" s="738"/>
      <c r="W109" s="738"/>
      <c r="X109" s="738"/>
      <c r="Y109" s="738"/>
      <c r="Z109" s="738"/>
      <c r="AA109" s="738"/>
      <c r="AB109" s="738"/>
      <c r="AC109" s="738"/>
      <c r="AD109" s="738"/>
      <c r="AE109" s="738"/>
      <c r="AF109" s="738"/>
      <c r="AG109" s="738"/>
      <c r="AH109" s="738"/>
      <c r="AI109" s="738"/>
      <c r="AJ109" s="738"/>
      <c r="AK109" s="738"/>
      <c r="AL109" s="738"/>
      <c r="AM109" s="738"/>
      <c r="AN109" s="738"/>
      <c r="AO109" s="738"/>
    </row>
    <row r="110" spans="1:41">
      <c r="A110" s="791"/>
      <c r="B110" s="791"/>
      <c r="C110" s="791"/>
      <c r="D110" s="791"/>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8"/>
      <c r="AA110" s="738"/>
      <c r="AB110" s="738"/>
      <c r="AC110" s="738"/>
      <c r="AD110" s="738"/>
      <c r="AE110" s="738"/>
      <c r="AF110" s="738"/>
      <c r="AG110" s="738"/>
      <c r="AH110" s="738"/>
      <c r="AI110" s="738"/>
      <c r="AJ110" s="738"/>
      <c r="AK110" s="738"/>
      <c r="AL110" s="738"/>
      <c r="AM110" s="738"/>
      <c r="AN110" s="738"/>
      <c r="AO110" s="738"/>
    </row>
    <row r="111" spans="1:41">
      <c r="A111" s="791"/>
      <c r="B111" s="791"/>
      <c r="C111" s="791"/>
      <c r="D111" s="791"/>
      <c r="E111" s="738"/>
      <c r="F111" s="738"/>
      <c r="G111" s="738"/>
      <c r="H111" s="738"/>
      <c r="I111" s="738"/>
      <c r="J111" s="738"/>
      <c r="K111" s="738"/>
      <c r="L111" s="738"/>
      <c r="M111" s="738"/>
      <c r="N111" s="738"/>
      <c r="O111" s="738"/>
      <c r="P111" s="738"/>
      <c r="Q111" s="738"/>
      <c r="R111" s="738"/>
      <c r="S111" s="738"/>
      <c r="T111" s="738"/>
      <c r="U111" s="738"/>
      <c r="V111" s="738"/>
      <c r="W111" s="738"/>
      <c r="X111" s="738"/>
      <c r="Y111" s="738"/>
      <c r="Z111" s="738"/>
      <c r="AA111" s="738"/>
      <c r="AB111" s="738"/>
      <c r="AC111" s="738"/>
      <c r="AD111" s="738"/>
      <c r="AE111" s="738"/>
      <c r="AF111" s="738"/>
      <c r="AG111" s="738"/>
      <c r="AH111" s="738"/>
      <c r="AI111" s="738"/>
      <c r="AJ111" s="738"/>
      <c r="AK111" s="738"/>
      <c r="AL111" s="738"/>
      <c r="AM111" s="738"/>
      <c r="AN111" s="738"/>
      <c r="AO111" s="738"/>
    </row>
    <row r="112" spans="1:41">
      <c r="A112" s="791"/>
      <c r="B112" s="791"/>
      <c r="C112" s="791"/>
      <c r="D112" s="791"/>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8"/>
      <c r="AA112" s="738"/>
      <c r="AB112" s="738"/>
      <c r="AC112" s="738"/>
      <c r="AD112" s="738"/>
      <c r="AE112" s="738"/>
      <c r="AF112" s="738"/>
      <c r="AG112" s="738"/>
      <c r="AH112" s="738"/>
      <c r="AI112" s="738"/>
      <c r="AJ112" s="738"/>
      <c r="AK112" s="738"/>
      <c r="AL112" s="738"/>
      <c r="AM112" s="738"/>
      <c r="AN112" s="738"/>
      <c r="AO112" s="738"/>
    </row>
    <row r="113" spans="1:41">
      <c r="A113" s="791"/>
      <c r="B113" s="791"/>
      <c r="C113" s="791"/>
      <c r="D113" s="791"/>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8"/>
      <c r="AA113" s="738"/>
      <c r="AB113" s="738"/>
      <c r="AC113" s="738"/>
      <c r="AD113" s="738"/>
      <c r="AE113" s="738"/>
      <c r="AF113" s="738"/>
      <c r="AG113" s="738"/>
      <c r="AH113" s="738"/>
      <c r="AI113" s="738"/>
      <c r="AJ113" s="738"/>
      <c r="AK113" s="738"/>
      <c r="AL113" s="738"/>
      <c r="AM113" s="738"/>
      <c r="AN113" s="738"/>
      <c r="AO113" s="738"/>
    </row>
    <row r="114" spans="1:41">
      <c r="A114" s="791"/>
      <c r="B114" s="791"/>
      <c r="C114" s="791"/>
      <c r="D114" s="791"/>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8"/>
      <c r="AA114" s="738"/>
      <c r="AB114" s="738"/>
      <c r="AC114" s="738"/>
      <c r="AD114" s="738"/>
      <c r="AE114" s="738"/>
      <c r="AF114" s="738"/>
      <c r="AG114" s="738"/>
      <c r="AH114" s="738"/>
      <c r="AI114" s="738"/>
      <c r="AJ114" s="738"/>
      <c r="AK114" s="738"/>
      <c r="AL114" s="738"/>
      <c r="AM114" s="738"/>
      <c r="AN114" s="738"/>
      <c r="AO114" s="738"/>
    </row>
    <row r="115" spans="1:41">
      <c r="A115" s="791"/>
      <c r="B115" s="791"/>
      <c r="C115" s="791"/>
      <c r="D115" s="791"/>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8"/>
      <c r="AA115" s="738"/>
      <c r="AB115" s="738"/>
      <c r="AC115" s="738"/>
      <c r="AD115" s="738"/>
      <c r="AE115" s="738"/>
      <c r="AF115" s="738"/>
      <c r="AG115" s="738"/>
      <c r="AH115" s="738"/>
      <c r="AI115" s="738"/>
      <c r="AJ115" s="738"/>
      <c r="AK115" s="738"/>
      <c r="AL115" s="738"/>
      <c r="AM115" s="738"/>
      <c r="AN115" s="738"/>
      <c r="AO115" s="738"/>
    </row>
    <row r="116" spans="1:41">
      <c r="A116" s="791"/>
      <c r="B116" s="791"/>
      <c r="C116" s="791"/>
      <c r="D116" s="791"/>
      <c r="E116" s="738"/>
      <c r="F116" s="738"/>
      <c r="G116" s="738"/>
      <c r="H116" s="738"/>
      <c r="I116" s="738"/>
      <c r="J116" s="738"/>
      <c r="K116" s="738"/>
      <c r="L116" s="738"/>
      <c r="M116" s="738"/>
      <c r="N116" s="738"/>
      <c r="O116" s="738"/>
      <c r="P116" s="738"/>
      <c r="Q116" s="738"/>
      <c r="R116" s="738"/>
      <c r="S116" s="738"/>
      <c r="T116" s="738"/>
      <c r="U116" s="738"/>
      <c r="V116" s="738"/>
      <c r="W116" s="738"/>
      <c r="X116" s="738"/>
      <c r="Y116" s="738"/>
      <c r="Z116" s="738"/>
      <c r="AA116" s="738"/>
      <c r="AB116" s="738"/>
      <c r="AC116" s="738"/>
      <c r="AD116" s="738"/>
      <c r="AE116" s="738"/>
      <c r="AF116" s="738"/>
      <c r="AG116" s="738"/>
      <c r="AH116" s="738"/>
      <c r="AI116" s="738"/>
      <c r="AJ116" s="738"/>
      <c r="AK116" s="738"/>
      <c r="AL116" s="738"/>
      <c r="AM116" s="738"/>
      <c r="AN116" s="738"/>
      <c r="AO116" s="738"/>
    </row>
    <row r="117" spans="1:41">
      <c r="A117" s="791"/>
      <c r="B117" s="791"/>
      <c r="C117" s="791"/>
      <c r="D117" s="791"/>
      <c r="E117" s="738"/>
      <c r="F117" s="738"/>
      <c r="G117" s="738"/>
      <c r="H117" s="738"/>
      <c r="I117" s="738"/>
      <c r="J117" s="738"/>
      <c r="K117" s="738"/>
      <c r="L117" s="738"/>
      <c r="M117" s="738"/>
      <c r="N117" s="738"/>
      <c r="O117" s="738"/>
      <c r="P117" s="738"/>
      <c r="Q117" s="738"/>
      <c r="R117" s="738"/>
      <c r="S117" s="738"/>
      <c r="T117" s="738"/>
      <c r="U117" s="738"/>
      <c r="V117" s="738"/>
      <c r="W117" s="738"/>
      <c r="X117" s="738"/>
      <c r="Y117" s="738"/>
      <c r="Z117" s="738"/>
      <c r="AA117" s="738"/>
      <c r="AB117" s="738"/>
      <c r="AC117" s="738"/>
      <c r="AD117" s="738"/>
      <c r="AE117" s="738"/>
      <c r="AF117" s="738"/>
      <c r="AG117" s="738"/>
      <c r="AH117" s="738"/>
      <c r="AI117" s="738"/>
      <c r="AJ117" s="738"/>
      <c r="AK117" s="738"/>
      <c r="AL117" s="738"/>
      <c r="AM117" s="738"/>
      <c r="AN117" s="738"/>
      <c r="AO117" s="738"/>
    </row>
    <row r="118" spans="1:41">
      <c r="A118" s="791"/>
      <c r="B118" s="791"/>
      <c r="C118" s="791"/>
      <c r="D118" s="791"/>
      <c r="E118" s="738"/>
      <c r="F118" s="738"/>
      <c r="G118" s="738"/>
      <c r="H118" s="738"/>
      <c r="I118" s="738"/>
      <c r="J118" s="738"/>
      <c r="K118" s="738"/>
      <c r="L118" s="738"/>
      <c r="M118" s="738"/>
      <c r="N118" s="738"/>
      <c r="O118" s="738"/>
      <c r="P118" s="738"/>
      <c r="Q118" s="738"/>
      <c r="R118" s="738"/>
      <c r="S118" s="738"/>
      <c r="T118" s="738"/>
      <c r="U118" s="738"/>
      <c r="V118" s="738"/>
      <c r="W118" s="738"/>
      <c r="X118" s="738"/>
      <c r="Y118" s="738"/>
      <c r="Z118" s="738"/>
      <c r="AA118" s="738"/>
      <c r="AB118" s="738"/>
      <c r="AC118" s="738"/>
      <c r="AD118" s="738"/>
      <c r="AE118" s="738"/>
      <c r="AF118" s="738"/>
      <c r="AG118" s="738"/>
      <c r="AH118" s="738"/>
      <c r="AI118" s="738"/>
      <c r="AJ118" s="738"/>
      <c r="AK118" s="738"/>
      <c r="AL118" s="738"/>
      <c r="AM118" s="738"/>
      <c r="AN118" s="738"/>
      <c r="AO118" s="738"/>
    </row>
    <row r="119" spans="1:41">
      <c r="A119" s="791"/>
      <c r="B119" s="791"/>
      <c r="C119" s="791"/>
      <c r="D119" s="791"/>
      <c r="E119" s="738"/>
      <c r="F119" s="738"/>
      <c r="G119" s="738"/>
      <c r="H119" s="738"/>
      <c r="I119" s="738"/>
      <c r="J119" s="738"/>
      <c r="K119" s="738"/>
      <c r="L119" s="738"/>
      <c r="M119" s="738"/>
      <c r="N119" s="738"/>
      <c r="O119" s="738"/>
      <c r="P119" s="738"/>
      <c r="Q119" s="738"/>
      <c r="R119" s="738"/>
      <c r="S119" s="738"/>
      <c r="T119" s="738"/>
      <c r="U119" s="738"/>
      <c r="V119" s="738"/>
      <c r="W119" s="738"/>
      <c r="X119" s="738"/>
      <c r="Y119" s="738"/>
      <c r="Z119" s="738"/>
      <c r="AA119" s="738"/>
      <c r="AB119" s="738"/>
      <c r="AC119" s="738"/>
      <c r="AD119" s="738"/>
      <c r="AE119" s="738"/>
      <c r="AF119" s="738"/>
      <c r="AG119" s="738"/>
      <c r="AH119" s="738"/>
      <c r="AI119" s="738"/>
      <c r="AJ119" s="738"/>
      <c r="AK119" s="738"/>
      <c r="AL119" s="738"/>
      <c r="AM119" s="738"/>
      <c r="AN119" s="738"/>
      <c r="AO119" s="738"/>
    </row>
    <row r="120" spans="1:41">
      <c r="A120" s="791"/>
      <c r="B120" s="791"/>
      <c r="C120" s="791"/>
      <c r="D120" s="791"/>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8"/>
      <c r="AA120" s="738"/>
      <c r="AB120" s="738"/>
      <c r="AC120" s="738"/>
      <c r="AD120" s="738"/>
      <c r="AE120" s="738"/>
      <c r="AF120" s="738"/>
      <c r="AG120" s="738"/>
      <c r="AH120" s="738"/>
      <c r="AI120" s="738"/>
      <c r="AJ120" s="738"/>
      <c r="AK120" s="738"/>
      <c r="AL120" s="738"/>
      <c r="AM120" s="738"/>
      <c r="AN120" s="738"/>
      <c r="AO120" s="738"/>
    </row>
    <row r="121" spans="1:41">
      <c r="A121" s="791"/>
      <c r="B121" s="791"/>
      <c r="C121" s="791"/>
      <c r="D121" s="791"/>
      <c r="E121" s="738"/>
      <c r="F121" s="738"/>
      <c r="G121" s="738"/>
      <c r="H121" s="738"/>
      <c r="I121" s="738"/>
      <c r="J121" s="738"/>
      <c r="K121" s="738"/>
      <c r="L121" s="738"/>
      <c r="M121" s="738"/>
      <c r="N121" s="738"/>
      <c r="O121" s="738"/>
      <c r="P121" s="738"/>
      <c r="Q121" s="738"/>
      <c r="R121" s="738"/>
      <c r="S121" s="738"/>
      <c r="T121" s="738"/>
      <c r="U121" s="738"/>
      <c r="V121" s="738"/>
      <c r="W121" s="738"/>
      <c r="X121" s="738"/>
      <c r="Y121" s="738"/>
      <c r="Z121" s="738"/>
      <c r="AA121" s="738"/>
      <c r="AB121" s="738"/>
      <c r="AC121" s="738"/>
      <c r="AD121" s="738"/>
      <c r="AE121" s="738"/>
      <c r="AF121" s="738"/>
      <c r="AG121" s="738"/>
      <c r="AH121" s="738"/>
      <c r="AI121" s="738"/>
      <c r="AJ121" s="738"/>
      <c r="AK121" s="738"/>
      <c r="AL121" s="738"/>
      <c r="AM121" s="738"/>
      <c r="AN121" s="738"/>
      <c r="AO121" s="738"/>
    </row>
    <row r="122" spans="1:41">
      <c r="A122" s="791"/>
      <c r="B122" s="791"/>
      <c r="C122" s="791"/>
      <c r="D122" s="791"/>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8"/>
      <c r="AA122" s="738"/>
      <c r="AB122" s="738"/>
      <c r="AC122" s="738"/>
      <c r="AD122" s="738"/>
      <c r="AE122" s="738"/>
      <c r="AF122" s="738"/>
      <c r="AG122" s="738"/>
      <c r="AH122" s="738"/>
      <c r="AI122" s="738"/>
      <c r="AJ122" s="738"/>
      <c r="AK122" s="738"/>
      <c r="AL122" s="738"/>
      <c r="AM122" s="738"/>
      <c r="AN122" s="738"/>
      <c r="AO122" s="738"/>
    </row>
    <row r="123" spans="1:41">
      <c r="A123" s="791"/>
      <c r="B123" s="791"/>
      <c r="C123" s="791"/>
      <c r="D123" s="791"/>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8"/>
      <c r="AA123" s="738"/>
      <c r="AB123" s="738"/>
      <c r="AC123" s="738"/>
      <c r="AD123" s="738"/>
      <c r="AE123" s="738"/>
      <c r="AF123" s="738"/>
      <c r="AG123" s="738"/>
      <c r="AH123" s="738"/>
      <c r="AI123" s="738"/>
      <c r="AJ123" s="738"/>
      <c r="AK123" s="738"/>
      <c r="AL123" s="738"/>
      <c r="AM123" s="738"/>
      <c r="AN123" s="738"/>
      <c r="AO123" s="738"/>
    </row>
    <row r="124" spans="1:41">
      <c r="A124" s="791"/>
      <c r="B124" s="791"/>
      <c r="C124" s="791"/>
      <c r="D124" s="791"/>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8"/>
      <c r="AA124" s="738"/>
      <c r="AB124" s="738"/>
      <c r="AC124" s="738"/>
      <c r="AD124" s="738"/>
      <c r="AE124" s="738"/>
      <c r="AF124" s="738"/>
      <c r="AG124" s="738"/>
      <c r="AH124" s="738"/>
      <c r="AI124" s="738"/>
      <c r="AJ124" s="738"/>
      <c r="AK124" s="738"/>
      <c r="AL124" s="738"/>
      <c r="AM124" s="738"/>
      <c r="AN124" s="738"/>
      <c r="AO124" s="738"/>
    </row>
    <row r="125" spans="1:41">
      <c r="A125" s="791"/>
      <c r="B125" s="791"/>
      <c r="C125" s="791"/>
      <c r="D125" s="791"/>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8"/>
      <c r="AA125" s="738"/>
      <c r="AB125" s="738"/>
      <c r="AC125" s="738"/>
      <c r="AD125" s="738"/>
      <c r="AE125" s="738"/>
      <c r="AF125" s="738"/>
      <c r="AG125" s="738"/>
      <c r="AH125" s="738"/>
      <c r="AI125" s="738"/>
      <c r="AJ125" s="738"/>
      <c r="AK125" s="738"/>
      <c r="AL125" s="738"/>
      <c r="AM125" s="738"/>
      <c r="AN125" s="738"/>
      <c r="AO125" s="738"/>
    </row>
    <row r="126" spans="1:41">
      <c r="A126" s="791"/>
      <c r="B126" s="791"/>
      <c r="C126" s="791"/>
      <c r="D126" s="791"/>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8"/>
      <c r="AA126" s="738"/>
      <c r="AB126" s="738"/>
      <c r="AC126" s="738"/>
      <c r="AD126" s="738"/>
      <c r="AE126" s="738"/>
      <c r="AF126" s="738"/>
      <c r="AG126" s="738"/>
      <c r="AH126" s="738"/>
      <c r="AI126" s="738"/>
      <c r="AJ126" s="738"/>
      <c r="AK126" s="738"/>
      <c r="AL126" s="738"/>
      <c r="AM126" s="738"/>
      <c r="AN126" s="738"/>
      <c r="AO126" s="738"/>
    </row>
    <row r="127" spans="1:41">
      <c r="A127" s="791"/>
      <c r="B127" s="791"/>
      <c r="C127" s="791"/>
      <c r="D127" s="791"/>
      <c r="E127" s="738"/>
      <c r="F127" s="738"/>
      <c r="G127" s="738"/>
      <c r="H127" s="738"/>
      <c r="I127" s="738"/>
      <c r="J127" s="738"/>
      <c r="K127" s="738"/>
      <c r="L127" s="738"/>
      <c r="M127" s="738"/>
      <c r="N127" s="738"/>
      <c r="O127" s="738"/>
      <c r="P127" s="738"/>
      <c r="Q127" s="738"/>
      <c r="R127" s="738"/>
      <c r="S127" s="738"/>
      <c r="T127" s="738"/>
      <c r="U127" s="738"/>
      <c r="V127" s="738"/>
      <c r="W127" s="738"/>
      <c r="X127" s="738"/>
      <c r="Y127" s="738"/>
      <c r="Z127" s="738"/>
      <c r="AA127" s="738"/>
      <c r="AB127" s="738"/>
      <c r="AC127" s="738"/>
      <c r="AD127" s="738"/>
      <c r="AE127" s="738"/>
      <c r="AF127" s="738"/>
      <c r="AG127" s="738"/>
      <c r="AH127" s="738"/>
      <c r="AI127" s="738"/>
      <c r="AJ127" s="738"/>
      <c r="AK127" s="738"/>
      <c r="AL127" s="738"/>
      <c r="AM127" s="738"/>
      <c r="AN127" s="738"/>
      <c r="AO127" s="738"/>
    </row>
    <row r="128" spans="1:41">
      <c r="A128" s="791"/>
      <c r="B128" s="791"/>
      <c r="C128" s="791"/>
      <c r="D128" s="791"/>
      <c r="E128" s="738"/>
      <c r="F128" s="738"/>
      <c r="G128" s="738"/>
      <c r="H128" s="738"/>
      <c r="I128" s="738"/>
      <c r="J128" s="738"/>
      <c r="K128" s="738"/>
      <c r="L128" s="738"/>
      <c r="M128" s="738"/>
      <c r="N128" s="738"/>
      <c r="O128" s="738"/>
      <c r="P128" s="738"/>
      <c r="Q128" s="738"/>
      <c r="R128" s="738"/>
      <c r="S128" s="738"/>
      <c r="T128" s="738"/>
      <c r="U128" s="738"/>
      <c r="V128" s="738"/>
      <c r="W128" s="738"/>
      <c r="X128" s="738"/>
      <c r="Y128" s="738"/>
      <c r="Z128" s="738"/>
      <c r="AA128" s="738"/>
      <c r="AB128" s="738"/>
      <c r="AC128" s="738"/>
      <c r="AD128" s="738"/>
      <c r="AE128" s="738"/>
      <c r="AF128" s="738"/>
      <c r="AG128" s="738"/>
      <c r="AH128" s="738"/>
      <c r="AI128" s="738"/>
      <c r="AJ128" s="738"/>
      <c r="AK128" s="738"/>
      <c r="AL128" s="738"/>
      <c r="AM128" s="738"/>
      <c r="AN128" s="738"/>
      <c r="AO128" s="738"/>
    </row>
    <row r="129" spans="1:41">
      <c r="A129" s="791"/>
      <c r="B129" s="791"/>
      <c r="C129" s="791"/>
      <c r="D129" s="791"/>
      <c r="E129" s="738"/>
      <c r="F129" s="738"/>
      <c r="G129" s="738"/>
      <c r="H129" s="738"/>
      <c r="I129" s="738"/>
      <c r="J129" s="738"/>
      <c r="K129" s="738"/>
      <c r="L129" s="738"/>
      <c r="M129" s="738"/>
      <c r="N129" s="738"/>
      <c r="O129" s="738"/>
      <c r="P129" s="738"/>
      <c r="Q129" s="738"/>
      <c r="R129" s="738"/>
      <c r="S129" s="738"/>
      <c r="T129" s="738"/>
      <c r="U129" s="738"/>
      <c r="V129" s="738"/>
      <c r="W129" s="738"/>
      <c r="X129" s="738"/>
      <c r="Y129" s="738"/>
      <c r="Z129" s="738"/>
      <c r="AA129" s="738"/>
      <c r="AB129" s="738"/>
      <c r="AC129" s="738"/>
      <c r="AD129" s="738"/>
      <c r="AE129" s="738"/>
      <c r="AF129" s="738"/>
      <c r="AG129" s="738"/>
      <c r="AH129" s="738"/>
      <c r="AI129" s="738"/>
      <c r="AJ129" s="738"/>
      <c r="AK129" s="738"/>
      <c r="AL129" s="738"/>
      <c r="AM129" s="738"/>
      <c r="AN129" s="738"/>
      <c r="AO129" s="738"/>
    </row>
    <row r="130" spans="1:41">
      <c r="A130" s="791"/>
      <c r="B130" s="791"/>
      <c r="C130" s="791"/>
      <c r="D130" s="791"/>
      <c r="E130" s="738"/>
      <c r="F130" s="738"/>
      <c r="G130" s="738"/>
      <c r="H130" s="738"/>
      <c r="I130" s="738"/>
      <c r="J130" s="738"/>
      <c r="K130" s="738"/>
      <c r="L130" s="738"/>
      <c r="M130" s="738"/>
      <c r="N130" s="738"/>
      <c r="O130" s="738"/>
      <c r="P130" s="738"/>
      <c r="Q130" s="738"/>
      <c r="R130" s="738"/>
      <c r="S130" s="738"/>
      <c r="T130" s="738"/>
      <c r="U130" s="738"/>
      <c r="V130" s="738"/>
      <c r="W130" s="738"/>
      <c r="X130" s="738"/>
      <c r="Y130" s="738"/>
      <c r="Z130" s="738"/>
      <c r="AA130" s="738"/>
      <c r="AB130" s="738"/>
      <c r="AC130" s="738"/>
      <c r="AD130" s="738"/>
      <c r="AE130" s="738"/>
      <c r="AF130" s="738"/>
      <c r="AG130" s="738"/>
      <c r="AH130" s="738"/>
      <c r="AI130" s="738"/>
      <c r="AJ130" s="738"/>
      <c r="AK130" s="738"/>
      <c r="AL130" s="738"/>
      <c r="AM130" s="738"/>
      <c r="AN130" s="738"/>
      <c r="AO130" s="738"/>
    </row>
    <row r="131" spans="1:41">
      <c r="A131" s="791"/>
      <c r="B131" s="791"/>
      <c r="C131" s="791"/>
      <c r="D131" s="791"/>
      <c r="E131" s="738"/>
      <c r="F131" s="738"/>
      <c r="G131" s="738"/>
      <c r="H131" s="738"/>
      <c r="I131" s="738"/>
      <c r="J131" s="738"/>
      <c r="K131" s="738"/>
      <c r="L131" s="738"/>
      <c r="M131" s="738"/>
      <c r="N131" s="738"/>
      <c r="O131" s="738"/>
      <c r="P131" s="738"/>
      <c r="Q131" s="738"/>
      <c r="R131" s="738"/>
      <c r="S131" s="738"/>
      <c r="T131" s="738"/>
      <c r="U131" s="738"/>
      <c r="V131" s="738"/>
      <c r="W131" s="738"/>
      <c r="X131" s="738"/>
      <c r="Y131" s="738"/>
      <c r="Z131" s="738"/>
      <c r="AA131" s="738"/>
      <c r="AB131" s="738"/>
      <c r="AC131" s="738"/>
      <c r="AD131" s="738"/>
      <c r="AE131" s="738"/>
      <c r="AF131" s="738"/>
      <c r="AG131" s="738"/>
      <c r="AH131" s="738"/>
      <c r="AI131" s="738"/>
      <c r="AJ131" s="738"/>
      <c r="AK131" s="738"/>
      <c r="AL131" s="738"/>
      <c r="AM131" s="738"/>
      <c r="AN131" s="738"/>
      <c r="AO131" s="738"/>
    </row>
    <row r="132" spans="1:41">
      <c r="A132" s="791"/>
      <c r="B132" s="791"/>
      <c r="C132" s="791"/>
      <c r="D132" s="791"/>
      <c r="E132" s="738"/>
      <c r="F132" s="738"/>
      <c r="G132" s="738"/>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row>
    <row r="133" spans="1:41">
      <c r="A133" s="791"/>
      <c r="B133" s="791"/>
      <c r="C133" s="791"/>
      <c r="D133" s="791"/>
      <c r="E133" s="738"/>
      <c r="F133" s="738"/>
      <c r="G133" s="738"/>
      <c r="H133" s="738"/>
      <c r="I133" s="738"/>
      <c r="J133" s="738"/>
      <c r="K133" s="738"/>
      <c r="L133" s="738"/>
      <c r="M133" s="738"/>
      <c r="N133" s="738"/>
      <c r="O133" s="738"/>
      <c r="P133" s="738"/>
      <c r="Q133" s="738"/>
      <c r="R133" s="738"/>
      <c r="S133" s="738"/>
      <c r="T133" s="738"/>
      <c r="U133" s="738"/>
      <c r="V133" s="738"/>
      <c r="W133" s="738"/>
      <c r="X133" s="738"/>
      <c r="Y133" s="738"/>
      <c r="Z133" s="738"/>
      <c r="AA133" s="738"/>
      <c r="AB133" s="738"/>
      <c r="AC133" s="738"/>
      <c r="AD133" s="738"/>
      <c r="AE133" s="738"/>
      <c r="AF133" s="738"/>
      <c r="AG133" s="738"/>
      <c r="AH133" s="738"/>
      <c r="AI133" s="738"/>
      <c r="AJ133" s="738"/>
      <c r="AK133" s="738"/>
      <c r="AL133" s="738"/>
      <c r="AM133" s="738"/>
      <c r="AN133" s="738"/>
      <c r="AO133" s="738"/>
    </row>
    <row r="134" spans="1:41">
      <c r="A134" s="791"/>
      <c r="B134" s="791"/>
      <c r="C134" s="791"/>
      <c r="D134" s="791"/>
      <c r="E134" s="738"/>
      <c r="F134" s="738"/>
      <c r="G134" s="738"/>
      <c r="H134" s="738"/>
      <c r="I134" s="738"/>
      <c r="J134" s="738"/>
      <c r="K134" s="738"/>
      <c r="L134" s="738"/>
      <c r="M134" s="738"/>
      <c r="N134" s="738"/>
      <c r="O134" s="738"/>
      <c r="P134" s="738"/>
      <c r="Q134" s="738"/>
      <c r="R134" s="738"/>
      <c r="S134" s="738"/>
      <c r="T134" s="738"/>
      <c r="U134" s="738"/>
      <c r="V134" s="738"/>
      <c r="W134" s="738"/>
      <c r="X134" s="738"/>
      <c r="Y134" s="738"/>
      <c r="Z134" s="738"/>
      <c r="AA134" s="738"/>
      <c r="AB134" s="738"/>
      <c r="AC134" s="738"/>
      <c r="AD134" s="738"/>
      <c r="AE134" s="738"/>
      <c r="AF134" s="738"/>
      <c r="AG134" s="738"/>
      <c r="AH134" s="738"/>
      <c r="AI134" s="738"/>
      <c r="AJ134" s="738"/>
      <c r="AK134" s="738"/>
      <c r="AL134" s="738"/>
      <c r="AM134" s="738"/>
      <c r="AN134" s="738"/>
      <c r="AO134" s="738"/>
    </row>
    <row r="135" spans="1:41">
      <c r="A135" s="791"/>
      <c r="B135" s="791"/>
      <c r="C135" s="791"/>
      <c r="D135" s="791"/>
      <c r="E135" s="738"/>
      <c r="F135" s="738"/>
      <c r="G135" s="738"/>
      <c r="H135" s="738"/>
      <c r="I135" s="738"/>
      <c r="J135" s="738"/>
      <c r="K135" s="738"/>
      <c r="L135" s="738"/>
      <c r="M135" s="738"/>
      <c r="N135" s="738"/>
      <c r="O135" s="738"/>
      <c r="P135" s="738"/>
      <c r="Q135" s="738"/>
      <c r="R135" s="738"/>
      <c r="S135" s="738"/>
      <c r="T135" s="738"/>
      <c r="U135" s="738"/>
      <c r="V135" s="738"/>
      <c r="W135" s="738"/>
      <c r="X135" s="738"/>
      <c r="Y135" s="738"/>
      <c r="Z135" s="738"/>
      <c r="AA135" s="738"/>
      <c r="AB135" s="738"/>
      <c r="AC135" s="738"/>
      <c r="AD135" s="738"/>
      <c r="AE135" s="738"/>
      <c r="AF135" s="738"/>
      <c r="AG135" s="738"/>
      <c r="AH135" s="738"/>
      <c r="AI135" s="738"/>
      <c r="AJ135" s="738"/>
      <c r="AK135" s="738"/>
      <c r="AL135" s="738"/>
      <c r="AM135" s="738"/>
      <c r="AN135" s="738"/>
      <c r="AO135" s="738"/>
    </row>
    <row r="136" spans="1:41">
      <c r="A136" s="791"/>
      <c r="B136" s="791"/>
      <c r="C136" s="791"/>
      <c r="D136" s="791"/>
      <c r="E136" s="738"/>
      <c r="F136" s="738"/>
      <c r="G136" s="738"/>
      <c r="H136" s="738"/>
      <c r="I136" s="738"/>
      <c r="J136" s="738"/>
      <c r="K136" s="738"/>
      <c r="L136" s="738"/>
      <c r="M136" s="738"/>
      <c r="N136" s="738"/>
      <c r="O136" s="738"/>
      <c r="P136" s="738"/>
      <c r="Q136" s="738"/>
      <c r="R136" s="738"/>
      <c r="S136" s="738"/>
      <c r="T136" s="738"/>
      <c r="U136" s="738"/>
      <c r="V136" s="738"/>
      <c r="W136" s="738"/>
      <c r="X136" s="738"/>
      <c r="Y136" s="738"/>
      <c r="Z136" s="738"/>
      <c r="AA136" s="738"/>
      <c r="AB136" s="738"/>
      <c r="AC136" s="738"/>
      <c r="AD136" s="738"/>
      <c r="AE136" s="738"/>
      <c r="AF136" s="738"/>
      <c r="AG136" s="738"/>
      <c r="AH136" s="738"/>
      <c r="AI136" s="738"/>
      <c r="AJ136" s="738"/>
      <c r="AK136" s="738"/>
      <c r="AL136" s="738"/>
      <c r="AM136" s="738"/>
      <c r="AN136" s="738"/>
      <c r="AO136" s="738"/>
    </row>
    <row r="137" spans="1:41">
      <c r="A137" s="791"/>
      <c r="B137" s="791"/>
      <c r="C137" s="791"/>
      <c r="D137" s="791"/>
      <c r="E137" s="738"/>
      <c r="F137" s="738"/>
      <c r="G137" s="738"/>
      <c r="H137" s="738"/>
      <c r="I137" s="738"/>
      <c r="J137" s="738"/>
      <c r="K137" s="738"/>
      <c r="L137" s="738"/>
      <c r="M137" s="738"/>
      <c r="N137" s="738"/>
      <c r="O137" s="738"/>
      <c r="P137" s="738"/>
      <c r="Q137" s="738"/>
      <c r="R137" s="738"/>
      <c r="S137" s="738"/>
      <c r="T137" s="738"/>
      <c r="U137" s="738"/>
      <c r="V137" s="738"/>
      <c r="W137" s="738"/>
      <c r="X137" s="738"/>
      <c r="Y137" s="738"/>
      <c r="Z137" s="738"/>
      <c r="AA137" s="738"/>
      <c r="AB137" s="738"/>
      <c r="AC137" s="738"/>
      <c r="AD137" s="738"/>
      <c r="AE137" s="738"/>
      <c r="AF137" s="738"/>
      <c r="AG137" s="738"/>
      <c r="AH137" s="738"/>
      <c r="AI137" s="738"/>
      <c r="AJ137" s="738"/>
      <c r="AK137" s="738"/>
      <c r="AL137" s="738"/>
      <c r="AM137" s="738"/>
      <c r="AN137" s="738"/>
      <c r="AO137" s="738"/>
    </row>
    <row r="138" spans="1:41">
      <c r="A138" s="791"/>
      <c r="B138" s="791"/>
      <c r="C138" s="791"/>
      <c r="D138" s="791"/>
      <c r="E138" s="738"/>
      <c r="F138" s="738"/>
      <c r="G138" s="738"/>
      <c r="H138" s="738"/>
      <c r="I138" s="738"/>
      <c r="J138" s="738"/>
      <c r="K138" s="738"/>
      <c r="L138" s="738"/>
      <c r="M138" s="738"/>
      <c r="N138" s="738"/>
      <c r="O138" s="738"/>
      <c r="P138" s="738"/>
      <c r="Q138" s="738"/>
      <c r="R138" s="738"/>
      <c r="S138" s="738"/>
      <c r="T138" s="738"/>
      <c r="U138" s="738"/>
      <c r="V138" s="738"/>
      <c r="W138" s="738"/>
      <c r="X138" s="738"/>
      <c r="Y138" s="738"/>
      <c r="Z138" s="738"/>
      <c r="AA138" s="738"/>
      <c r="AB138" s="738"/>
      <c r="AC138" s="738"/>
      <c r="AD138" s="738"/>
      <c r="AE138" s="738"/>
      <c r="AF138" s="738"/>
      <c r="AG138" s="738"/>
      <c r="AH138" s="738"/>
      <c r="AI138" s="738"/>
      <c r="AJ138" s="738"/>
      <c r="AK138" s="738"/>
      <c r="AL138" s="738"/>
      <c r="AM138" s="738"/>
      <c r="AN138" s="738"/>
      <c r="AO138" s="738"/>
    </row>
    <row r="139" spans="1:41">
      <c r="A139" s="791"/>
      <c r="B139" s="791"/>
      <c r="C139" s="791"/>
      <c r="D139" s="791"/>
      <c r="E139" s="738"/>
      <c r="F139" s="738"/>
      <c r="G139" s="738"/>
      <c r="H139" s="738"/>
      <c r="I139" s="738"/>
      <c r="J139" s="738"/>
      <c r="K139" s="738"/>
      <c r="L139" s="738"/>
      <c r="M139" s="738"/>
      <c r="N139" s="738"/>
      <c r="O139" s="738"/>
      <c r="P139" s="738"/>
      <c r="Q139" s="738"/>
      <c r="R139" s="738"/>
      <c r="S139" s="738"/>
      <c r="T139" s="738"/>
      <c r="U139" s="738"/>
      <c r="V139" s="738"/>
      <c r="W139" s="738"/>
      <c r="X139" s="738"/>
      <c r="Y139" s="738"/>
      <c r="Z139" s="738"/>
      <c r="AA139" s="738"/>
      <c r="AB139" s="738"/>
      <c r="AC139" s="738"/>
      <c r="AD139" s="738"/>
      <c r="AE139" s="738"/>
      <c r="AF139" s="738"/>
      <c r="AG139" s="738"/>
      <c r="AH139" s="738"/>
      <c r="AI139" s="738"/>
      <c r="AJ139" s="738"/>
      <c r="AK139" s="738"/>
      <c r="AL139" s="738"/>
      <c r="AM139" s="738"/>
      <c r="AN139" s="738"/>
      <c r="AO139" s="738"/>
    </row>
    <row r="140" spans="1:41">
      <c r="A140" s="791"/>
      <c r="B140" s="791"/>
      <c r="C140" s="791"/>
      <c r="D140" s="791"/>
      <c r="E140" s="738"/>
      <c r="F140" s="738"/>
      <c r="G140" s="738"/>
      <c r="H140" s="738"/>
      <c r="I140" s="738"/>
      <c r="J140" s="738"/>
      <c r="K140" s="738"/>
      <c r="L140" s="738"/>
      <c r="M140" s="738"/>
      <c r="N140" s="738"/>
      <c r="O140" s="738"/>
      <c r="P140" s="738"/>
      <c r="Q140" s="738"/>
      <c r="R140" s="738"/>
      <c r="S140" s="738"/>
      <c r="T140" s="738"/>
      <c r="U140" s="738"/>
      <c r="V140" s="738"/>
      <c r="W140" s="738"/>
      <c r="X140" s="738"/>
      <c r="Y140" s="738"/>
      <c r="Z140" s="738"/>
      <c r="AA140" s="738"/>
      <c r="AB140" s="738"/>
      <c r="AC140" s="738"/>
      <c r="AD140" s="738"/>
      <c r="AE140" s="738"/>
      <c r="AF140" s="738"/>
      <c r="AG140" s="738"/>
      <c r="AH140" s="738"/>
      <c r="AI140" s="738"/>
      <c r="AJ140" s="738"/>
      <c r="AK140" s="738"/>
      <c r="AL140" s="738"/>
      <c r="AM140" s="738"/>
      <c r="AN140" s="738"/>
      <c r="AO140" s="738"/>
    </row>
    <row r="141" spans="1:41">
      <c r="A141" s="791"/>
      <c r="B141" s="791"/>
      <c r="C141" s="791"/>
      <c r="D141" s="791"/>
      <c r="E141" s="738"/>
      <c r="F141" s="738"/>
      <c r="G141" s="738"/>
      <c r="H141" s="738"/>
      <c r="I141" s="738"/>
      <c r="J141" s="738"/>
      <c r="K141" s="738"/>
      <c r="L141" s="738"/>
      <c r="M141" s="738"/>
      <c r="N141" s="738"/>
      <c r="O141" s="738"/>
      <c r="P141" s="738"/>
      <c r="Q141" s="738"/>
      <c r="R141" s="738"/>
      <c r="S141" s="738"/>
      <c r="T141" s="738"/>
      <c r="U141" s="738"/>
      <c r="V141" s="738"/>
      <c r="W141" s="738"/>
      <c r="X141" s="738"/>
      <c r="Y141" s="738"/>
      <c r="Z141" s="738"/>
      <c r="AA141" s="738"/>
      <c r="AB141" s="738"/>
      <c r="AC141" s="738"/>
      <c r="AD141" s="738"/>
      <c r="AE141" s="738"/>
      <c r="AF141" s="738"/>
      <c r="AG141" s="738"/>
      <c r="AH141" s="738"/>
      <c r="AI141" s="738"/>
      <c r="AJ141" s="738"/>
      <c r="AK141" s="738"/>
      <c r="AL141" s="738"/>
      <c r="AM141" s="738"/>
      <c r="AN141" s="738"/>
      <c r="AO141" s="738"/>
    </row>
    <row r="142" spans="1:41">
      <c r="A142" s="791"/>
      <c r="B142" s="791"/>
      <c r="C142" s="791"/>
      <c r="D142" s="791"/>
      <c r="E142" s="738"/>
      <c r="F142" s="738"/>
      <c r="G142" s="738"/>
      <c r="H142" s="738"/>
      <c r="I142" s="738"/>
      <c r="J142" s="738"/>
      <c r="K142" s="738"/>
      <c r="L142" s="738"/>
      <c r="M142" s="738"/>
      <c r="N142" s="738"/>
      <c r="O142" s="738"/>
      <c r="P142" s="738"/>
      <c r="Q142" s="738"/>
      <c r="R142" s="738"/>
      <c r="S142" s="738"/>
      <c r="T142" s="738"/>
      <c r="U142" s="738"/>
      <c r="V142" s="738"/>
      <c r="W142" s="738"/>
      <c r="X142" s="738"/>
      <c r="Y142" s="738"/>
      <c r="Z142" s="738"/>
      <c r="AA142" s="738"/>
      <c r="AB142" s="738"/>
      <c r="AC142" s="738"/>
      <c r="AD142" s="738"/>
      <c r="AE142" s="738"/>
      <c r="AF142" s="738"/>
      <c r="AG142" s="738"/>
      <c r="AH142" s="738"/>
      <c r="AI142" s="738"/>
      <c r="AJ142" s="738"/>
      <c r="AK142" s="738"/>
      <c r="AL142" s="738"/>
      <c r="AM142" s="738"/>
      <c r="AN142" s="738"/>
      <c r="AO142" s="738"/>
    </row>
    <row r="143" spans="1:41">
      <c r="A143" s="791"/>
      <c r="B143" s="791"/>
      <c r="C143" s="791"/>
      <c r="D143" s="791"/>
      <c r="E143" s="738"/>
      <c r="F143" s="738"/>
      <c r="G143" s="738"/>
      <c r="H143" s="738"/>
      <c r="I143" s="738"/>
      <c r="J143" s="738"/>
      <c r="K143" s="738"/>
      <c r="L143" s="738"/>
      <c r="M143" s="738"/>
      <c r="N143" s="738"/>
      <c r="O143" s="738"/>
      <c r="P143" s="738"/>
      <c r="Q143" s="738"/>
      <c r="R143" s="738"/>
      <c r="S143" s="738"/>
      <c r="T143" s="738"/>
      <c r="U143" s="738"/>
      <c r="V143" s="738"/>
      <c r="W143" s="738"/>
      <c r="X143" s="738"/>
      <c r="Y143" s="738"/>
      <c r="Z143" s="738"/>
      <c r="AA143" s="738"/>
      <c r="AB143" s="738"/>
      <c r="AC143" s="738"/>
      <c r="AD143" s="738"/>
      <c r="AE143" s="738"/>
      <c r="AF143" s="738"/>
      <c r="AG143" s="738"/>
      <c r="AH143" s="738"/>
      <c r="AI143" s="738"/>
      <c r="AJ143" s="738"/>
      <c r="AK143" s="738"/>
      <c r="AL143" s="738"/>
      <c r="AM143" s="738"/>
      <c r="AN143" s="738"/>
      <c r="AO143" s="738"/>
    </row>
    <row r="144" spans="1:41">
      <c r="A144" s="791"/>
      <c r="B144" s="791"/>
      <c r="C144" s="791"/>
      <c r="D144" s="791"/>
      <c r="E144" s="738"/>
      <c r="F144" s="738"/>
      <c r="G144" s="738"/>
      <c r="H144" s="738"/>
      <c r="I144" s="738"/>
      <c r="J144" s="738"/>
      <c r="K144" s="738"/>
      <c r="L144" s="738"/>
      <c r="M144" s="738"/>
      <c r="N144" s="738"/>
      <c r="O144" s="738"/>
      <c r="P144" s="738"/>
      <c r="Q144" s="738"/>
      <c r="R144" s="738"/>
      <c r="S144" s="738"/>
      <c r="T144" s="738"/>
      <c r="U144" s="738"/>
      <c r="V144" s="738"/>
      <c r="W144" s="738"/>
      <c r="X144" s="738"/>
      <c r="Y144" s="738"/>
      <c r="Z144" s="738"/>
      <c r="AA144" s="738"/>
      <c r="AB144" s="738"/>
      <c r="AC144" s="738"/>
      <c r="AD144" s="738"/>
      <c r="AE144" s="738"/>
      <c r="AF144" s="738"/>
      <c r="AG144" s="738"/>
      <c r="AH144" s="738"/>
      <c r="AI144" s="738"/>
      <c r="AJ144" s="738"/>
      <c r="AK144" s="738"/>
      <c r="AL144" s="738"/>
      <c r="AM144" s="738"/>
      <c r="AN144" s="738"/>
      <c r="AO144" s="738"/>
    </row>
    <row r="145" spans="1:41">
      <c r="A145" s="791"/>
      <c r="B145" s="791"/>
      <c r="C145" s="791"/>
      <c r="D145" s="791"/>
      <c r="E145" s="738"/>
      <c r="F145" s="738"/>
      <c r="G145" s="738"/>
      <c r="H145" s="738"/>
      <c r="I145" s="738"/>
      <c r="J145" s="738"/>
      <c r="K145" s="738"/>
      <c r="L145" s="738"/>
      <c r="M145" s="738"/>
      <c r="N145" s="738"/>
      <c r="O145" s="738"/>
      <c r="P145" s="738"/>
      <c r="Q145" s="738"/>
      <c r="R145" s="738"/>
      <c r="S145" s="738"/>
      <c r="T145" s="738"/>
      <c r="U145" s="738"/>
      <c r="V145" s="738"/>
      <c r="W145" s="738"/>
      <c r="X145" s="738"/>
      <c r="Y145" s="738"/>
      <c r="Z145" s="738"/>
      <c r="AA145" s="738"/>
      <c r="AB145" s="738"/>
      <c r="AC145" s="738"/>
      <c r="AD145" s="738"/>
      <c r="AE145" s="738"/>
      <c r="AF145" s="738"/>
      <c r="AG145" s="738"/>
      <c r="AH145" s="738"/>
      <c r="AI145" s="738"/>
      <c r="AJ145" s="738"/>
      <c r="AK145" s="738"/>
      <c r="AL145" s="738"/>
      <c r="AM145" s="738"/>
      <c r="AN145" s="738"/>
      <c r="AO145" s="738"/>
    </row>
    <row r="146" spans="1:41">
      <c r="A146" s="791"/>
      <c r="B146" s="791"/>
      <c r="C146" s="791"/>
      <c r="D146" s="791"/>
      <c r="E146" s="738"/>
      <c r="F146" s="738"/>
      <c r="G146" s="738"/>
      <c r="H146" s="738"/>
      <c r="I146" s="738"/>
      <c r="J146" s="738"/>
      <c r="K146" s="738"/>
      <c r="L146" s="738"/>
      <c r="M146" s="738"/>
      <c r="N146" s="738"/>
      <c r="O146" s="738"/>
      <c r="P146" s="738"/>
      <c r="Q146" s="738"/>
      <c r="R146" s="738"/>
      <c r="S146" s="738"/>
      <c r="T146" s="738"/>
      <c r="U146" s="738"/>
      <c r="V146" s="738"/>
      <c r="W146" s="738"/>
      <c r="X146" s="738"/>
      <c r="Y146" s="738"/>
      <c r="Z146" s="738"/>
      <c r="AA146" s="738"/>
      <c r="AB146" s="738"/>
      <c r="AC146" s="738"/>
      <c r="AD146" s="738"/>
      <c r="AE146" s="738"/>
      <c r="AF146" s="738"/>
      <c r="AG146" s="738"/>
      <c r="AH146" s="738"/>
      <c r="AI146" s="738"/>
      <c r="AJ146" s="738"/>
      <c r="AK146" s="738"/>
      <c r="AL146" s="738"/>
      <c r="AM146" s="738"/>
      <c r="AN146" s="738"/>
      <c r="AO146" s="738"/>
    </row>
    <row r="147" spans="1:41">
      <c r="A147" s="791"/>
      <c r="B147" s="791"/>
      <c r="C147" s="791"/>
      <c r="D147" s="791"/>
      <c r="E147" s="738"/>
      <c r="F147" s="738"/>
      <c r="G147" s="738"/>
      <c r="H147" s="738"/>
      <c r="I147" s="738"/>
      <c r="J147" s="738"/>
      <c r="K147" s="738"/>
      <c r="L147" s="738"/>
      <c r="M147" s="738"/>
      <c r="N147" s="738"/>
      <c r="O147" s="738"/>
      <c r="P147" s="738"/>
      <c r="Q147" s="738"/>
      <c r="R147" s="738"/>
      <c r="S147" s="738"/>
      <c r="T147" s="738"/>
      <c r="U147" s="738"/>
      <c r="V147" s="738"/>
      <c r="W147" s="738"/>
      <c r="X147" s="738"/>
      <c r="Y147" s="738"/>
      <c r="Z147" s="738"/>
      <c r="AA147" s="738"/>
      <c r="AB147" s="738"/>
      <c r="AC147" s="738"/>
      <c r="AD147" s="738"/>
      <c r="AE147" s="738"/>
      <c r="AF147" s="738"/>
      <c r="AG147" s="738"/>
      <c r="AH147" s="738"/>
      <c r="AI147" s="738"/>
      <c r="AJ147" s="738"/>
      <c r="AK147" s="738"/>
      <c r="AL147" s="738"/>
      <c r="AM147" s="738"/>
      <c r="AN147" s="738"/>
      <c r="AO147" s="738"/>
    </row>
    <row r="148" spans="1:41">
      <c r="A148" s="791"/>
      <c r="B148" s="791"/>
      <c r="C148" s="791"/>
      <c r="D148" s="791"/>
      <c r="E148" s="738"/>
      <c r="F148" s="738"/>
      <c r="G148" s="738"/>
      <c r="H148" s="738"/>
      <c r="I148" s="738"/>
      <c r="J148" s="738"/>
      <c r="K148" s="738"/>
      <c r="L148" s="738"/>
      <c r="M148" s="738"/>
      <c r="N148" s="738"/>
      <c r="O148" s="738"/>
      <c r="P148" s="738"/>
      <c r="Q148" s="738"/>
      <c r="R148" s="738"/>
      <c r="S148" s="738"/>
      <c r="T148" s="738"/>
      <c r="U148" s="738"/>
      <c r="V148" s="738"/>
      <c r="W148" s="738"/>
      <c r="X148" s="738"/>
      <c r="Y148" s="738"/>
      <c r="Z148" s="738"/>
      <c r="AA148" s="738"/>
      <c r="AB148" s="738"/>
      <c r="AC148" s="738"/>
      <c r="AD148" s="738"/>
      <c r="AE148" s="738"/>
      <c r="AF148" s="738"/>
      <c r="AG148" s="738"/>
      <c r="AH148" s="738"/>
      <c r="AI148" s="738"/>
      <c r="AJ148" s="738"/>
      <c r="AK148" s="738"/>
      <c r="AL148" s="738"/>
      <c r="AM148" s="738"/>
      <c r="AN148" s="738"/>
      <c r="AO148" s="738"/>
    </row>
    <row r="149" spans="1:41">
      <c r="A149" s="791"/>
      <c r="B149" s="791"/>
      <c r="C149" s="791"/>
      <c r="D149" s="791"/>
      <c r="E149" s="738"/>
      <c r="F149" s="738"/>
      <c r="G149" s="738"/>
      <c r="H149" s="738"/>
      <c r="I149" s="738"/>
      <c r="J149" s="738"/>
      <c r="K149" s="738"/>
      <c r="L149" s="738"/>
      <c r="M149" s="738"/>
      <c r="N149" s="738"/>
      <c r="O149" s="738"/>
      <c r="P149" s="738"/>
      <c r="Q149" s="738"/>
      <c r="R149" s="738"/>
      <c r="S149" s="738"/>
      <c r="T149" s="738"/>
      <c r="U149" s="738"/>
      <c r="V149" s="738"/>
      <c r="W149" s="738"/>
      <c r="X149" s="738"/>
      <c r="Y149" s="738"/>
      <c r="Z149" s="738"/>
      <c r="AA149" s="738"/>
      <c r="AB149" s="738"/>
      <c r="AC149" s="738"/>
      <c r="AD149" s="738"/>
      <c r="AE149" s="738"/>
      <c r="AF149" s="738"/>
      <c r="AG149" s="738"/>
      <c r="AH149" s="738"/>
      <c r="AI149" s="738"/>
      <c r="AJ149" s="738"/>
      <c r="AK149" s="738"/>
      <c r="AL149" s="738"/>
      <c r="AM149" s="738"/>
      <c r="AN149" s="738"/>
      <c r="AO149" s="738"/>
    </row>
    <row r="150" spans="1:41">
      <c r="A150" s="791"/>
      <c r="B150" s="791"/>
      <c r="C150" s="791"/>
      <c r="D150" s="791"/>
      <c r="E150" s="738"/>
      <c r="F150" s="738"/>
      <c r="G150" s="738"/>
      <c r="H150" s="738"/>
      <c r="I150" s="738"/>
      <c r="J150" s="738"/>
      <c r="K150" s="738"/>
      <c r="L150" s="738"/>
      <c r="M150" s="738"/>
      <c r="N150" s="738"/>
      <c r="O150" s="738"/>
      <c r="P150" s="738"/>
      <c r="Q150" s="738"/>
      <c r="R150" s="738"/>
      <c r="S150" s="738"/>
      <c r="T150" s="738"/>
      <c r="U150" s="738"/>
      <c r="V150" s="738"/>
      <c r="W150" s="738"/>
      <c r="X150" s="738"/>
      <c r="Y150" s="738"/>
      <c r="Z150" s="738"/>
      <c r="AA150" s="738"/>
      <c r="AB150" s="738"/>
      <c r="AC150" s="738"/>
      <c r="AD150" s="738"/>
      <c r="AE150" s="738"/>
      <c r="AF150" s="738"/>
      <c r="AG150" s="738"/>
      <c r="AH150" s="738"/>
      <c r="AI150" s="738"/>
      <c r="AJ150" s="738"/>
      <c r="AK150" s="738"/>
      <c r="AL150" s="738"/>
      <c r="AM150" s="738"/>
      <c r="AN150" s="738"/>
      <c r="AO150" s="738"/>
    </row>
    <row r="151" spans="1:41">
      <c r="A151" s="791"/>
      <c r="B151" s="791"/>
      <c r="C151" s="791"/>
      <c r="D151" s="791"/>
      <c r="E151" s="738"/>
      <c r="F151" s="738"/>
      <c r="G151" s="738"/>
      <c r="H151" s="738"/>
      <c r="I151" s="738"/>
      <c r="J151" s="738"/>
      <c r="K151" s="738"/>
      <c r="L151" s="738"/>
      <c r="M151" s="738"/>
      <c r="N151" s="738"/>
      <c r="O151" s="738"/>
      <c r="P151" s="738"/>
      <c r="Q151" s="738"/>
      <c r="R151" s="738"/>
      <c r="S151" s="738"/>
      <c r="T151" s="738"/>
      <c r="U151" s="738"/>
      <c r="V151" s="738"/>
      <c r="W151" s="738"/>
      <c r="X151" s="738"/>
      <c r="Y151" s="738"/>
      <c r="Z151" s="738"/>
      <c r="AA151" s="738"/>
      <c r="AB151" s="738"/>
      <c r="AC151" s="738"/>
      <c r="AD151" s="738"/>
      <c r="AE151" s="738"/>
      <c r="AF151" s="738"/>
      <c r="AG151" s="738"/>
      <c r="AH151" s="738"/>
      <c r="AI151" s="738"/>
      <c r="AJ151" s="738"/>
      <c r="AK151" s="738"/>
      <c r="AL151" s="738"/>
      <c r="AM151" s="738"/>
      <c r="AN151" s="738"/>
      <c r="AO151" s="738"/>
    </row>
    <row r="152" spans="1:41">
      <c r="A152" s="791"/>
      <c r="B152" s="791"/>
      <c r="C152" s="791"/>
      <c r="D152" s="791"/>
      <c r="E152" s="738"/>
      <c r="F152" s="738"/>
      <c r="G152" s="738"/>
      <c r="H152" s="738"/>
      <c r="I152" s="738"/>
      <c r="J152" s="738"/>
      <c r="K152" s="738"/>
      <c r="L152" s="738"/>
      <c r="M152" s="738"/>
      <c r="N152" s="738"/>
      <c r="O152" s="738"/>
      <c r="P152" s="738"/>
      <c r="Q152" s="738"/>
      <c r="R152" s="738"/>
      <c r="S152" s="738"/>
      <c r="T152" s="738"/>
      <c r="U152" s="738"/>
      <c r="V152" s="738"/>
      <c r="W152" s="738"/>
      <c r="X152" s="738"/>
      <c r="Y152" s="738"/>
      <c r="Z152" s="738"/>
      <c r="AA152" s="738"/>
      <c r="AB152" s="738"/>
      <c r="AC152" s="738"/>
      <c r="AD152" s="738"/>
      <c r="AE152" s="738"/>
      <c r="AF152" s="738"/>
      <c r="AG152" s="738"/>
      <c r="AH152" s="738"/>
      <c r="AI152" s="738"/>
      <c r="AJ152" s="738"/>
      <c r="AK152" s="738"/>
      <c r="AL152" s="738"/>
      <c r="AM152" s="738"/>
      <c r="AN152" s="738"/>
      <c r="AO152" s="738"/>
    </row>
    <row r="153" spans="1:41">
      <c r="A153" s="791"/>
      <c r="B153" s="791"/>
      <c r="C153" s="791"/>
      <c r="D153" s="791"/>
      <c r="E153" s="738"/>
      <c r="F153" s="738"/>
      <c r="G153" s="738"/>
      <c r="H153" s="738"/>
      <c r="I153" s="738"/>
      <c r="J153" s="738"/>
      <c r="K153" s="738"/>
      <c r="L153" s="738"/>
      <c r="M153" s="738"/>
      <c r="N153" s="738"/>
      <c r="O153" s="738"/>
      <c r="P153" s="738"/>
      <c r="Q153" s="738"/>
      <c r="R153" s="738"/>
      <c r="S153" s="738"/>
      <c r="T153" s="738"/>
      <c r="U153" s="738"/>
      <c r="V153" s="738"/>
      <c r="W153" s="738"/>
      <c r="X153" s="738"/>
      <c r="Y153" s="738"/>
      <c r="Z153" s="738"/>
      <c r="AA153" s="738"/>
      <c r="AB153" s="738"/>
      <c r="AC153" s="738"/>
      <c r="AD153" s="738"/>
      <c r="AE153" s="738"/>
      <c r="AF153" s="738"/>
      <c r="AG153" s="738"/>
      <c r="AH153" s="738"/>
      <c r="AI153" s="738"/>
      <c r="AJ153" s="738"/>
      <c r="AK153" s="738"/>
      <c r="AL153" s="738"/>
      <c r="AM153" s="738"/>
      <c r="AN153" s="738"/>
      <c r="AO153" s="738"/>
    </row>
    <row r="154" spans="1:41">
      <c r="A154" s="791"/>
      <c r="B154" s="791"/>
      <c r="C154" s="791"/>
      <c r="D154" s="791"/>
      <c r="E154" s="738"/>
      <c r="F154" s="738"/>
      <c r="G154" s="738"/>
      <c r="H154" s="738"/>
      <c r="I154" s="738"/>
      <c r="J154" s="738"/>
      <c r="K154" s="738"/>
      <c r="L154" s="738"/>
      <c r="M154" s="738"/>
      <c r="N154" s="738"/>
      <c r="O154" s="738"/>
      <c r="P154" s="738"/>
      <c r="Q154" s="738"/>
      <c r="R154" s="738"/>
      <c r="S154" s="738"/>
      <c r="T154" s="738"/>
      <c r="U154" s="738"/>
      <c r="V154" s="738"/>
      <c r="W154" s="738"/>
      <c r="X154" s="738"/>
      <c r="Y154" s="738"/>
      <c r="Z154" s="738"/>
      <c r="AA154" s="738"/>
      <c r="AB154" s="738"/>
      <c r="AC154" s="738"/>
      <c r="AD154" s="738"/>
      <c r="AE154" s="738"/>
      <c r="AF154" s="738"/>
      <c r="AG154" s="738"/>
      <c r="AH154" s="738"/>
      <c r="AI154" s="738"/>
      <c r="AJ154" s="738"/>
      <c r="AK154" s="738"/>
      <c r="AL154" s="738"/>
      <c r="AM154" s="738"/>
      <c r="AN154" s="738"/>
      <c r="AO154" s="738"/>
    </row>
    <row r="155" spans="1:41">
      <c r="A155" s="791"/>
      <c r="B155" s="791"/>
      <c r="C155" s="791"/>
      <c r="D155" s="791"/>
      <c r="E155" s="738"/>
      <c r="F155" s="738"/>
      <c r="G155" s="738"/>
      <c r="H155" s="738"/>
      <c r="I155" s="738"/>
      <c r="J155" s="738"/>
      <c r="K155" s="738"/>
      <c r="L155" s="738"/>
      <c r="M155" s="738"/>
      <c r="N155" s="738"/>
      <c r="O155" s="738"/>
      <c r="P155" s="738"/>
      <c r="Q155" s="738"/>
      <c r="R155" s="738"/>
      <c r="S155" s="738"/>
      <c r="T155" s="738"/>
      <c r="U155" s="738"/>
      <c r="V155" s="738"/>
      <c r="W155" s="738"/>
      <c r="X155" s="738"/>
      <c r="Y155" s="738"/>
      <c r="Z155" s="738"/>
      <c r="AA155" s="738"/>
      <c r="AB155" s="738"/>
      <c r="AC155" s="738"/>
      <c r="AD155" s="738"/>
      <c r="AE155" s="738"/>
      <c r="AF155" s="738"/>
      <c r="AG155" s="738"/>
      <c r="AH155" s="738"/>
      <c r="AI155" s="738"/>
      <c r="AJ155" s="738"/>
      <c r="AK155" s="738"/>
      <c r="AL155" s="738"/>
      <c r="AM155" s="738"/>
      <c r="AN155" s="738"/>
      <c r="AO155" s="738"/>
    </row>
    <row r="156" spans="1:41">
      <c r="A156" s="791"/>
      <c r="B156" s="791"/>
      <c r="C156" s="791"/>
      <c r="D156" s="791"/>
      <c r="E156" s="738"/>
      <c r="F156" s="738"/>
      <c r="G156" s="738"/>
      <c r="H156" s="738"/>
      <c r="I156" s="738"/>
      <c r="J156" s="738"/>
      <c r="K156" s="738"/>
      <c r="L156" s="738"/>
      <c r="M156" s="738"/>
      <c r="N156" s="738"/>
      <c r="O156" s="738"/>
      <c r="P156" s="738"/>
      <c r="Q156" s="738"/>
      <c r="R156" s="738"/>
      <c r="S156" s="738"/>
      <c r="T156" s="738"/>
      <c r="U156" s="738"/>
      <c r="V156" s="738"/>
      <c r="W156" s="738"/>
      <c r="X156" s="738"/>
      <c r="Y156" s="738"/>
      <c r="Z156" s="738"/>
      <c r="AA156" s="738"/>
      <c r="AB156" s="738"/>
      <c r="AC156" s="738"/>
      <c r="AD156" s="738"/>
      <c r="AE156" s="738"/>
      <c r="AF156" s="738"/>
      <c r="AG156" s="738"/>
      <c r="AH156" s="738"/>
      <c r="AI156" s="738"/>
      <c r="AJ156" s="738"/>
      <c r="AK156" s="738"/>
      <c r="AL156" s="738"/>
      <c r="AM156" s="738"/>
      <c r="AN156" s="738"/>
      <c r="AO156" s="738"/>
    </row>
    <row r="157" spans="1:41">
      <c r="A157" s="791"/>
      <c r="B157" s="791"/>
      <c r="C157" s="791"/>
      <c r="D157" s="791"/>
      <c r="E157" s="738"/>
      <c r="F157" s="738"/>
      <c r="G157" s="738"/>
      <c r="H157" s="738"/>
      <c r="I157" s="738"/>
      <c r="J157" s="738"/>
      <c r="K157" s="738"/>
      <c r="L157" s="738"/>
      <c r="M157" s="738"/>
      <c r="N157" s="738"/>
      <c r="O157" s="738"/>
      <c r="P157" s="738"/>
      <c r="Q157" s="738"/>
      <c r="R157" s="738"/>
      <c r="S157" s="738"/>
      <c r="T157" s="738"/>
      <c r="U157" s="738"/>
      <c r="V157" s="738"/>
      <c r="W157" s="738"/>
      <c r="X157" s="738"/>
      <c r="Y157" s="738"/>
      <c r="Z157" s="738"/>
      <c r="AA157" s="738"/>
      <c r="AB157" s="738"/>
      <c r="AC157" s="738"/>
      <c r="AD157" s="738"/>
      <c r="AE157" s="738"/>
      <c r="AF157" s="738"/>
      <c r="AG157" s="738"/>
      <c r="AH157" s="738"/>
      <c r="AI157" s="738"/>
      <c r="AJ157" s="738"/>
      <c r="AK157" s="738"/>
      <c r="AL157" s="738"/>
      <c r="AM157" s="738"/>
      <c r="AN157" s="738"/>
      <c r="AO157" s="738"/>
    </row>
    <row r="158" spans="1:41">
      <c r="A158" s="791"/>
      <c r="B158" s="791"/>
      <c r="C158" s="791"/>
      <c r="D158" s="791"/>
      <c r="E158" s="738"/>
      <c r="F158" s="738"/>
      <c r="G158" s="738"/>
      <c r="H158" s="738"/>
      <c r="I158" s="738"/>
      <c r="J158" s="738"/>
      <c r="K158" s="738"/>
      <c r="L158" s="738"/>
      <c r="M158" s="738"/>
      <c r="N158" s="738"/>
      <c r="O158" s="738"/>
      <c r="P158" s="738"/>
      <c r="Q158" s="738"/>
      <c r="R158" s="738"/>
      <c r="S158" s="738"/>
      <c r="T158" s="738"/>
      <c r="U158" s="738"/>
      <c r="V158" s="738"/>
      <c r="W158" s="738"/>
      <c r="X158" s="738"/>
      <c r="Y158" s="738"/>
      <c r="Z158" s="738"/>
      <c r="AA158" s="738"/>
      <c r="AB158" s="738"/>
      <c r="AC158" s="738"/>
      <c r="AD158" s="738"/>
      <c r="AE158" s="738"/>
      <c r="AF158" s="738"/>
      <c r="AG158" s="738"/>
      <c r="AH158" s="738"/>
      <c r="AI158" s="738"/>
      <c r="AJ158" s="738"/>
      <c r="AK158" s="738"/>
      <c r="AL158" s="738"/>
      <c r="AM158" s="738"/>
      <c r="AN158" s="738"/>
      <c r="AO158" s="738"/>
    </row>
    <row r="159" spans="1:41">
      <c r="A159" s="791"/>
      <c r="B159" s="791"/>
      <c r="C159" s="791"/>
      <c r="D159" s="791"/>
      <c r="E159" s="738"/>
      <c r="F159" s="738"/>
      <c r="G159" s="738"/>
      <c r="H159" s="738"/>
      <c r="I159" s="738"/>
      <c r="J159" s="738"/>
      <c r="K159" s="738"/>
      <c r="L159" s="738"/>
      <c r="M159" s="738"/>
      <c r="N159" s="738"/>
      <c r="O159" s="738"/>
      <c r="P159" s="738"/>
      <c r="Q159" s="738"/>
      <c r="R159" s="738"/>
      <c r="S159" s="738"/>
      <c r="T159" s="738"/>
      <c r="U159" s="738"/>
      <c r="V159" s="738"/>
      <c r="W159" s="738"/>
      <c r="X159" s="738"/>
      <c r="Y159" s="738"/>
      <c r="Z159" s="738"/>
      <c r="AA159" s="738"/>
      <c r="AB159" s="738"/>
      <c r="AC159" s="738"/>
      <c r="AD159" s="738"/>
      <c r="AE159" s="738"/>
      <c r="AF159" s="738"/>
      <c r="AG159" s="738"/>
      <c r="AH159" s="738"/>
      <c r="AI159" s="738"/>
      <c r="AJ159" s="738"/>
      <c r="AK159" s="738"/>
      <c r="AL159" s="738"/>
      <c r="AM159" s="738"/>
      <c r="AN159" s="738"/>
      <c r="AO159" s="738"/>
    </row>
    <row r="160" spans="1:41">
      <c r="A160" s="791"/>
      <c r="B160" s="791"/>
      <c r="C160" s="791"/>
      <c r="D160" s="791"/>
      <c r="E160" s="738"/>
      <c r="F160" s="738"/>
      <c r="G160" s="738"/>
      <c r="H160" s="738"/>
      <c r="I160" s="738"/>
      <c r="J160" s="738"/>
      <c r="K160" s="738"/>
      <c r="L160" s="738"/>
      <c r="M160" s="738"/>
      <c r="N160" s="738"/>
      <c r="O160" s="738"/>
      <c r="P160" s="738"/>
      <c r="Q160" s="738"/>
      <c r="R160" s="738"/>
      <c r="S160" s="738"/>
      <c r="T160" s="738"/>
      <c r="U160" s="738"/>
      <c r="V160" s="738"/>
      <c r="W160" s="738"/>
      <c r="X160" s="738"/>
      <c r="Y160" s="738"/>
      <c r="Z160" s="738"/>
      <c r="AA160" s="738"/>
      <c r="AB160" s="738"/>
      <c r="AC160" s="738"/>
      <c r="AD160" s="738"/>
      <c r="AE160" s="738"/>
      <c r="AF160" s="738"/>
      <c r="AG160" s="738"/>
      <c r="AH160" s="738"/>
      <c r="AI160" s="738"/>
      <c r="AJ160" s="738"/>
      <c r="AK160" s="738"/>
      <c r="AL160" s="738"/>
      <c r="AM160" s="738"/>
      <c r="AN160" s="738"/>
      <c r="AO160" s="738"/>
    </row>
    <row r="161" spans="1:41">
      <c r="A161" s="791"/>
      <c r="B161" s="791"/>
      <c r="C161" s="791"/>
      <c r="D161" s="791"/>
      <c r="E161" s="738"/>
      <c r="F161" s="738"/>
      <c r="G161" s="738"/>
      <c r="H161" s="738"/>
      <c r="I161" s="738"/>
      <c r="J161" s="738"/>
      <c r="K161" s="738"/>
      <c r="L161" s="738"/>
      <c r="M161" s="738"/>
      <c r="N161" s="738"/>
      <c r="O161" s="738"/>
      <c r="P161" s="738"/>
      <c r="Q161" s="738"/>
      <c r="R161" s="738"/>
      <c r="S161" s="738"/>
      <c r="T161" s="738"/>
      <c r="U161" s="738"/>
      <c r="V161" s="738"/>
      <c r="W161" s="738"/>
      <c r="X161" s="738"/>
      <c r="Y161" s="738"/>
      <c r="Z161" s="738"/>
      <c r="AA161" s="738"/>
      <c r="AB161" s="738"/>
      <c r="AC161" s="738"/>
      <c r="AD161" s="738"/>
      <c r="AE161" s="738"/>
      <c r="AF161" s="738"/>
      <c r="AG161" s="738"/>
      <c r="AH161" s="738"/>
      <c r="AI161" s="738"/>
      <c r="AJ161" s="738"/>
      <c r="AK161" s="738"/>
      <c r="AL161" s="738"/>
      <c r="AM161" s="738"/>
      <c r="AN161" s="738"/>
      <c r="AO161" s="738"/>
    </row>
    <row r="162" spans="1:41">
      <c r="A162" s="791"/>
      <c r="B162" s="791"/>
      <c r="C162" s="791"/>
      <c r="D162" s="791"/>
      <c r="E162" s="738"/>
      <c r="F162" s="738"/>
      <c r="G162" s="738"/>
      <c r="H162" s="738"/>
      <c r="I162" s="738"/>
      <c r="J162" s="738"/>
      <c r="K162" s="738"/>
      <c r="L162" s="738"/>
      <c r="M162" s="738"/>
      <c r="N162" s="738"/>
      <c r="O162" s="738"/>
      <c r="P162" s="738"/>
      <c r="Q162" s="738"/>
      <c r="R162" s="738"/>
      <c r="S162" s="738"/>
      <c r="T162" s="738"/>
      <c r="U162" s="738"/>
      <c r="V162" s="738"/>
      <c r="W162" s="738"/>
      <c r="X162" s="738"/>
      <c r="Y162" s="738"/>
      <c r="Z162" s="738"/>
      <c r="AA162" s="738"/>
      <c r="AB162" s="738"/>
      <c r="AC162" s="738"/>
      <c r="AD162" s="738"/>
      <c r="AE162" s="738"/>
      <c r="AF162" s="738"/>
      <c r="AG162" s="738"/>
      <c r="AH162" s="738"/>
      <c r="AI162" s="738"/>
      <c r="AJ162" s="738"/>
      <c r="AK162" s="738"/>
      <c r="AL162" s="738"/>
      <c r="AM162" s="738"/>
      <c r="AN162" s="738"/>
      <c r="AO162" s="738"/>
    </row>
    <row r="163" spans="1:41">
      <c r="A163" s="791"/>
      <c r="B163" s="791"/>
      <c r="C163" s="791"/>
      <c r="D163" s="791"/>
      <c r="E163" s="738"/>
      <c r="F163" s="738"/>
      <c r="G163" s="738"/>
      <c r="H163" s="738"/>
      <c r="I163" s="738"/>
      <c r="J163" s="738"/>
      <c r="K163" s="738"/>
      <c r="L163" s="738"/>
      <c r="M163" s="738"/>
      <c r="N163" s="738"/>
      <c r="O163" s="738"/>
      <c r="P163" s="738"/>
      <c r="Q163" s="738"/>
      <c r="R163" s="738"/>
      <c r="S163" s="738"/>
      <c r="T163" s="738"/>
      <c r="U163" s="738"/>
      <c r="V163" s="738"/>
      <c r="W163" s="738"/>
      <c r="X163" s="738"/>
      <c r="Y163" s="738"/>
      <c r="Z163" s="738"/>
      <c r="AA163" s="738"/>
      <c r="AB163" s="738"/>
      <c r="AC163" s="738"/>
      <c r="AD163" s="738"/>
      <c r="AE163" s="738"/>
      <c r="AF163" s="738"/>
      <c r="AG163" s="738"/>
      <c r="AH163" s="738"/>
      <c r="AI163" s="738"/>
      <c r="AJ163" s="738"/>
      <c r="AK163" s="738"/>
      <c r="AL163" s="738"/>
      <c r="AM163" s="738"/>
      <c r="AN163" s="738"/>
      <c r="AO163" s="738"/>
    </row>
    <row r="164" spans="1:41">
      <c r="A164" s="791"/>
      <c r="B164" s="791"/>
      <c r="C164" s="791"/>
      <c r="D164" s="791"/>
      <c r="E164" s="738"/>
      <c r="F164" s="738"/>
      <c r="G164" s="738"/>
      <c r="H164" s="738"/>
      <c r="I164" s="738"/>
      <c r="J164" s="738"/>
      <c r="K164" s="738"/>
      <c r="L164" s="738"/>
      <c r="M164" s="738"/>
      <c r="N164" s="738"/>
      <c r="O164" s="738"/>
      <c r="P164" s="738"/>
      <c r="Q164" s="738"/>
      <c r="R164" s="738"/>
      <c r="S164" s="738"/>
      <c r="T164" s="738"/>
      <c r="U164" s="738"/>
      <c r="V164" s="738"/>
      <c r="W164" s="738"/>
      <c r="X164" s="738"/>
      <c r="Y164" s="738"/>
      <c r="Z164" s="738"/>
      <c r="AA164" s="738"/>
      <c r="AB164" s="738"/>
      <c r="AC164" s="738"/>
      <c r="AD164" s="738"/>
      <c r="AE164" s="738"/>
      <c r="AF164" s="738"/>
      <c r="AG164" s="738"/>
      <c r="AH164" s="738"/>
      <c r="AI164" s="738"/>
      <c r="AJ164" s="738"/>
      <c r="AK164" s="738"/>
      <c r="AL164" s="738"/>
      <c r="AM164" s="738"/>
      <c r="AN164" s="738"/>
      <c r="AO164" s="738"/>
    </row>
    <row r="165" spans="1:41">
      <c r="A165" s="791"/>
      <c r="B165" s="791"/>
      <c r="C165" s="791"/>
      <c r="D165" s="791"/>
      <c r="E165" s="738"/>
      <c r="F165" s="738"/>
      <c r="G165" s="738"/>
      <c r="H165" s="738"/>
      <c r="I165" s="738"/>
      <c r="J165" s="738"/>
      <c r="K165" s="738"/>
      <c r="L165" s="738"/>
      <c r="M165" s="738"/>
      <c r="N165" s="738"/>
      <c r="O165" s="738"/>
      <c r="P165" s="738"/>
      <c r="Q165" s="738"/>
      <c r="R165" s="738"/>
      <c r="S165" s="738"/>
      <c r="T165" s="738"/>
      <c r="U165" s="738"/>
      <c r="V165" s="738"/>
      <c r="W165" s="738"/>
      <c r="X165" s="738"/>
      <c r="Y165" s="738"/>
      <c r="Z165" s="738"/>
      <c r="AA165" s="738"/>
      <c r="AB165" s="738"/>
      <c r="AC165" s="738"/>
      <c r="AD165" s="738"/>
      <c r="AE165" s="738"/>
      <c r="AF165" s="738"/>
      <c r="AG165" s="738"/>
      <c r="AH165" s="738"/>
      <c r="AI165" s="738"/>
      <c r="AJ165" s="738"/>
      <c r="AK165" s="738"/>
      <c r="AL165" s="738"/>
      <c r="AM165" s="738"/>
      <c r="AN165" s="738"/>
      <c r="AO165" s="738"/>
    </row>
    <row r="166" spans="1:41">
      <c r="A166" s="791"/>
      <c r="B166" s="791"/>
      <c r="C166" s="791"/>
      <c r="D166" s="791"/>
      <c r="E166" s="738"/>
      <c r="F166" s="738"/>
      <c r="G166" s="738"/>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row>
    <row r="167" spans="1:41">
      <c r="A167" s="791"/>
      <c r="B167" s="791"/>
      <c r="C167" s="791"/>
      <c r="D167" s="791"/>
      <c r="E167" s="738"/>
      <c r="F167" s="738"/>
      <c r="G167" s="738"/>
      <c r="H167" s="738"/>
      <c r="I167" s="738"/>
      <c r="J167" s="738"/>
      <c r="K167" s="738"/>
      <c r="L167" s="738"/>
      <c r="M167" s="738"/>
      <c r="N167" s="738"/>
      <c r="O167" s="738"/>
      <c r="P167" s="738"/>
      <c r="Q167" s="738"/>
      <c r="R167" s="738"/>
      <c r="S167" s="738"/>
      <c r="T167" s="738"/>
      <c r="U167" s="738"/>
      <c r="V167" s="738"/>
      <c r="W167" s="738"/>
      <c r="X167" s="738"/>
      <c r="Y167" s="738"/>
      <c r="Z167" s="738"/>
      <c r="AA167" s="738"/>
      <c r="AB167" s="738"/>
      <c r="AC167" s="738"/>
      <c r="AD167" s="738"/>
      <c r="AE167" s="738"/>
      <c r="AF167" s="738"/>
      <c r="AG167" s="738"/>
      <c r="AH167" s="738"/>
      <c r="AI167" s="738"/>
      <c r="AJ167" s="738"/>
      <c r="AK167" s="738"/>
      <c r="AL167" s="738"/>
      <c r="AM167" s="738"/>
      <c r="AN167" s="738"/>
      <c r="AO167" s="738"/>
    </row>
    <row r="168" spans="1:41">
      <c r="A168" s="791"/>
      <c r="B168" s="791"/>
      <c r="C168" s="791"/>
      <c r="D168" s="791"/>
      <c r="E168" s="738"/>
      <c r="F168" s="738"/>
      <c r="G168" s="738"/>
      <c r="H168" s="738"/>
      <c r="I168" s="738"/>
      <c r="J168" s="738"/>
      <c r="K168" s="738"/>
      <c r="L168" s="738"/>
      <c r="M168" s="738"/>
      <c r="N168" s="738"/>
      <c r="O168" s="738"/>
      <c r="P168" s="738"/>
      <c r="Q168" s="738"/>
      <c r="R168" s="738"/>
      <c r="S168" s="738"/>
      <c r="T168" s="738"/>
      <c r="U168" s="738"/>
      <c r="V168" s="738"/>
      <c r="W168" s="738"/>
      <c r="X168" s="738"/>
      <c r="Y168" s="738"/>
      <c r="Z168" s="738"/>
      <c r="AA168" s="738"/>
      <c r="AB168" s="738"/>
      <c r="AC168" s="738"/>
      <c r="AD168" s="738"/>
      <c r="AE168" s="738"/>
      <c r="AF168" s="738"/>
      <c r="AG168" s="738"/>
      <c r="AH168" s="738"/>
      <c r="AI168" s="738"/>
      <c r="AJ168" s="738"/>
      <c r="AK168" s="738"/>
      <c r="AL168" s="738"/>
      <c r="AM168" s="738"/>
      <c r="AN168" s="738"/>
      <c r="AO168" s="738"/>
    </row>
    <row r="169" spans="1:41">
      <c r="A169" s="791"/>
      <c r="B169" s="791"/>
      <c r="C169" s="791"/>
      <c r="D169" s="791"/>
      <c r="E169" s="738"/>
      <c r="F169" s="738"/>
      <c r="G169" s="738"/>
      <c r="H169" s="738"/>
      <c r="I169" s="738"/>
      <c r="J169" s="738"/>
      <c r="K169" s="738"/>
      <c r="L169" s="738"/>
      <c r="M169" s="738"/>
      <c r="N169" s="738"/>
      <c r="O169" s="738"/>
      <c r="P169" s="738"/>
      <c r="Q169" s="738"/>
      <c r="R169" s="738"/>
      <c r="S169" s="738"/>
      <c r="T169" s="738"/>
      <c r="U169" s="738"/>
      <c r="V169" s="738"/>
      <c r="W169" s="738"/>
      <c r="X169" s="738"/>
      <c r="Y169" s="738"/>
      <c r="Z169" s="738"/>
      <c r="AA169" s="738"/>
      <c r="AB169" s="738"/>
      <c r="AC169" s="738"/>
      <c r="AD169" s="738"/>
      <c r="AE169" s="738"/>
      <c r="AF169" s="738"/>
      <c r="AG169" s="738"/>
      <c r="AH169" s="738"/>
      <c r="AI169" s="738"/>
      <c r="AJ169" s="738"/>
      <c r="AK169" s="738"/>
      <c r="AL169" s="738"/>
      <c r="AM169" s="738"/>
      <c r="AN169" s="738"/>
      <c r="AO169" s="738"/>
    </row>
    <row r="170" spans="1:41">
      <c r="A170" s="791"/>
      <c r="B170" s="791"/>
      <c r="C170" s="791"/>
      <c r="D170" s="791"/>
      <c r="E170" s="738"/>
      <c r="F170" s="738"/>
      <c r="G170" s="738"/>
      <c r="H170" s="738"/>
      <c r="I170" s="738"/>
      <c r="J170" s="738"/>
      <c r="K170" s="738"/>
      <c r="L170" s="738"/>
      <c r="M170" s="738"/>
      <c r="N170" s="738"/>
      <c r="O170" s="738"/>
      <c r="P170" s="738"/>
      <c r="Q170" s="738"/>
      <c r="R170" s="738"/>
      <c r="S170" s="738"/>
      <c r="T170" s="738"/>
      <c r="U170" s="738"/>
      <c r="V170" s="738"/>
      <c r="W170" s="738"/>
      <c r="X170" s="738"/>
      <c r="Y170" s="738"/>
      <c r="Z170" s="738"/>
      <c r="AA170" s="738"/>
      <c r="AB170" s="738"/>
      <c r="AC170" s="738"/>
      <c r="AD170" s="738"/>
      <c r="AE170" s="738"/>
      <c r="AF170" s="738"/>
      <c r="AG170" s="738"/>
      <c r="AH170" s="738"/>
      <c r="AI170" s="738"/>
      <c r="AJ170" s="738"/>
      <c r="AK170" s="738"/>
      <c r="AL170" s="738"/>
      <c r="AM170" s="738"/>
      <c r="AN170" s="738"/>
      <c r="AO170" s="738"/>
    </row>
    <row r="171" spans="1:41">
      <c r="A171" s="791"/>
      <c r="B171" s="791"/>
      <c r="C171" s="791"/>
      <c r="D171" s="791"/>
      <c r="E171" s="738"/>
      <c r="F171" s="738"/>
      <c r="G171" s="738"/>
      <c r="H171" s="738"/>
      <c r="I171" s="738"/>
      <c r="J171" s="738"/>
      <c r="K171" s="738"/>
      <c r="L171" s="738"/>
      <c r="M171" s="738"/>
      <c r="N171" s="738"/>
      <c r="O171" s="738"/>
      <c r="P171" s="738"/>
      <c r="Q171" s="738"/>
      <c r="R171" s="738"/>
      <c r="S171" s="738"/>
      <c r="T171" s="738"/>
      <c r="U171" s="738"/>
      <c r="V171" s="738"/>
      <c r="W171" s="738"/>
      <c r="X171" s="738"/>
      <c r="Y171" s="738"/>
      <c r="Z171" s="738"/>
      <c r="AA171" s="738"/>
      <c r="AB171" s="738"/>
      <c r="AC171" s="738"/>
      <c r="AD171" s="738"/>
      <c r="AE171" s="738"/>
      <c r="AF171" s="738"/>
      <c r="AG171" s="738"/>
      <c r="AH171" s="738"/>
      <c r="AI171" s="738"/>
      <c r="AJ171" s="738"/>
      <c r="AK171" s="738"/>
      <c r="AL171" s="738"/>
      <c r="AM171" s="738"/>
      <c r="AN171" s="738"/>
      <c r="AO171" s="738"/>
    </row>
    <row r="172" spans="1:41">
      <c r="A172" s="791"/>
      <c r="B172" s="791"/>
      <c r="C172" s="791"/>
      <c r="D172" s="791"/>
      <c r="E172" s="738"/>
      <c r="F172" s="738"/>
      <c r="G172" s="738"/>
      <c r="H172" s="738"/>
      <c r="I172" s="738"/>
      <c r="J172" s="738"/>
      <c r="K172" s="738"/>
      <c r="L172" s="738"/>
      <c r="M172" s="738"/>
      <c r="N172" s="738"/>
      <c r="O172" s="738"/>
      <c r="P172" s="738"/>
      <c r="Q172" s="738"/>
      <c r="R172" s="738"/>
      <c r="S172" s="738"/>
      <c r="T172" s="738"/>
      <c r="U172" s="738"/>
      <c r="V172" s="738"/>
      <c r="W172" s="738"/>
      <c r="X172" s="738"/>
      <c r="Y172" s="738"/>
      <c r="Z172" s="738"/>
      <c r="AA172" s="738"/>
      <c r="AB172" s="738"/>
      <c r="AC172" s="738"/>
      <c r="AD172" s="738"/>
      <c r="AE172" s="738"/>
      <c r="AF172" s="738"/>
      <c r="AG172" s="738"/>
      <c r="AH172" s="738"/>
      <c r="AI172" s="738"/>
      <c r="AJ172" s="738"/>
      <c r="AK172" s="738"/>
      <c r="AL172" s="738"/>
      <c r="AM172" s="738"/>
      <c r="AN172" s="738"/>
      <c r="AO172" s="738"/>
    </row>
    <row r="173" spans="1:41">
      <c r="A173" s="791"/>
      <c r="B173" s="791"/>
      <c r="C173" s="791"/>
      <c r="D173" s="791"/>
      <c r="E173" s="738"/>
      <c r="F173" s="738"/>
      <c r="G173" s="738"/>
      <c r="H173" s="738"/>
      <c r="I173" s="738"/>
      <c r="J173" s="738"/>
      <c r="K173" s="738"/>
      <c r="L173" s="738"/>
      <c r="M173" s="738"/>
      <c r="N173" s="738"/>
      <c r="O173" s="738"/>
      <c r="P173" s="738"/>
      <c r="Q173" s="738"/>
      <c r="R173" s="738"/>
      <c r="S173" s="738"/>
      <c r="T173" s="738"/>
      <c r="U173" s="738"/>
      <c r="V173" s="738"/>
      <c r="W173" s="738"/>
      <c r="X173" s="738"/>
      <c r="Y173" s="738"/>
      <c r="Z173" s="738"/>
      <c r="AA173" s="738"/>
      <c r="AB173" s="738"/>
      <c r="AC173" s="738"/>
      <c r="AD173" s="738"/>
      <c r="AE173" s="738"/>
      <c r="AF173" s="738"/>
      <c r="AG173" s="738"/>
      <c r="AH173" s="738"/>
      <c r="AI173" s="738"/>
      <c r="AJ173" s="738"/>
      <c r="AK173" s="738"/>
      <c r="AL173" s="738"/>
      <c r="AM173" s="738"/>
      <c r="AN173" s="738"/>
      <c r="AO173" s="738"/>
    </row>
    <row r="174" spans="1:41">
      <c r="A174" s="791"/>
      <c r="B174" s="791"/>
      <c r="C174" s="791"/>
      <c r="D174" s="791"/>
      <c r="E174" s="738"/>
      <c r="F174" s="738"/>
      <c r="G174" s="738"/>
      <c r="H174" s="738"/>
      <c r="I174" s="738"/>
      <c r="J174" s="738"/>
      <c r="K174" s="738"/>
      <c r="L174" s="738"/>
      <c r="M174" s="738"/>
      <c r="N174" s="738"/>
      <c r="O174" s="738"/>
      <c r="P174" s="738"/>
      <c r="Q174" s="738"/>
      <c r="R174" s="738"/>
      <c r="S174" s="738"/>
      <c r="T174" s="738"/>
      <c r="U174" s="738"/>
      <c r="V174" s="738"/>
      <c r="W174" s="738"/>
      <c r="X174" s="738"/>
      <c r="Y174" s="738"/>
      <c r="Z174" s="738"/>
      <c r="AA174" s="738"/>
      <c r="AB174" s="738"/>
      <c r="AC174" s="738"/>
      <c r="AD174" s="738"/>
      <c r="AE174" s="738"/>
      <c r="AF174" s="738"/>
      <c r="AG174" s="738"/>
      <c r="AH174" s="738"/>
      <c r="AI174" s="738"/>
      <c r="AJ174" s="738"/>
      <c r="AK174" s="738"/>
      <c r="AL174" s="738"/>
      <c r="AM174" s="738"/>
      <c r="AN174" s="738"/>
      <c r="AO174" s="738"/>
    </row>
    <row r="175" spans="1:41">
      <c r="A175" s="791"/>
      <c r="B175" s="791"/>
      <c r="C175" s="791"/>
      <c r="D175" s="791"/>
      <c r="E175" s="738"/>
      <c r="F175" s="738"/>
      <c r="G175" s="738"/>
      <c r="H175" s="738"/>
      <c r="I175" s="738"/>
      <c r="J175" s="738"/>
      <c r="K175" s="738"/>
      <c r="L175" s="738"/>
      <c r="M175" s="738"/>
      <c r="N175" s="738"/>
      <c r="O175" s="738"/>
      <c r="P175" s="738"/>
      <c r="Q175" s="738"/>
      <c r="R175" s="738"/>
      <c r="S175" s="738"/>
      <c r="T175" s="738"/>
      <c r="U175" s="738"/>
      <c r="V175" s="738"/>
      <c r="W175" s="738"/>
      <c r="X175" s="738"/>
      <c r="Y175" s="738"/>
      <c r="Z175" s="738"/>
      <c r="AA175" s="738"/>
      <c r="AB175" s="738"/>
      <c r="AC175" s="738"/>
      <c r="AD175" s="738"/>
      <c r="AE175" s="738"/>
      <c r="AF175" s="738"/>
      <c r="AG175" s="738"/>
      <c r="AH175" s="738"/>
      <c r="AI175" s="738"/>
      <c r="AJ175" s="738"/>
      <c r="AK175" s="738"/>
      <c r="AL175" s="738"/>
      <c r="AM175" s="738"/>
      <c r="AN175" s="738"/>
      <c r="AO175" s="738"/>
    </row>
    <row r="176" spans="1:41">
      <c r="A176" s="791"/>
      <c r="B176" s="791"/>
      <c r="C176" s="791"/>
      <c r="D176" s="791"/>
      <c r="E176" s="738"/>
      <c r="F176" s="738"/>
      <c r="G176" s="738"/>
      <c r="H176" s="738"/>
      <c r="I176" s="738"/>
      <c r="J176" s="738"/>
      <c r="K176" s="738"/>
      <c r="L176" s="738"/>
      <c r="M176" s="738"/>
      <c r="N176" s="738"/>
      <c r="O176" s="738"/>
      <c r="P176" s="738"/>
      <c r="Q176" s="738"/>
      <c r="R176" s="738"/>
      <c r="S176" s="738"/>
      <c r="T176" s="738"/>
      <c r="U176" s="738"/>
      <c r="V176" s="738"/>
      <c r="W176" s="738"/>
      <c r="X176" s="738"/>
      <c r="Y176" s="738"/>
      <c r="Z176" s="738"/>
      <c r="AA176" s="738"/>
      <c r="AB176" s="738"/>
      <c r="AC176" s="738"/>
      <c r="AD176" s="738"/>
      <c r="AE176" s="738"/>
      <c r="AF176" s="738"/>
      <c r="AG176" s="738"/>
      <c r="AH176" s="738"/>
      <c r="AI176" s="738"/>
      <c r="AJ176" s="738"/>
      <c r="AK176" s="738"/>
      <c r="AL176" s="738"/>
      <c r="AM176" s="738"/>
      <c r="AN176" s="738"/>
      <c r="AO176" s="738"/>
    </row>
    <row r="177" spans="1:41">
      <c r="A177" s="791"/>
      <c r="B177" s="791"/>
      <c r="C177" s="791"/>
      <c r="D177" s="791"/>
      <c r="E177" s="738"/>
      <c r="F177" s="738"/>
      <c r="G177" s="738"/>
      <c r="H177" s="738"/>
      <c r="I177" s="738"/>
      <c r="J177" s="738"/>
      <c r="K177" s="738"/>
      <c r="L177" s="738"/>
      <c r="M177" s="738"/>
      <c r="N177" s="738"/>
      <c r="O177" s="738"/>
      <c r="P177" s="738"/>
      <c r="Q177" s="738"/>
      <c r="R177" s="738"/>
      <c r="S177" s="738"/>
      <c r="T177" s="738"/>
      <c r="U177" s="738"/>
      <c r="V177" s="738"/>
      <c r="W177" s="738"/>
      <c r="X177" s="738"/>
      <c r="Y177" s="738"/>
      <c r="Z177" s="738"/>
      <c r="AA177" s="738"/>
      <c r="AB177" s="738"/>
      <c r="AC177" s="738"/>
      <c r="AD177" s="738"/>
      <c r="AE177" s="738"/>
      <c r="AF177" s="738"/>
      <c r="AG177" s="738"/>
      <c r="AH177" s="738"/>
      <c r="AI177" s="738"/>
      <c r="AJ177" s="738"/>
      <c r="AK177" s="738"/>
      <c r="AL177" s="738"/>
      <c r="AM177" s="738"/>
      <c r="AN177" s="738"/>
      <c r="AO177" s="738"/>
    </row>
    <row r="178" spans="1:41">
      <c r="A178" s="791"/>
      <c r="B178" s="791"/>
      <c r="C178" s="791"/>
      <c r="D178" s="791"/>
      <c r="E178" s="738"/>
      <c r="F178" s="738"/>
      <c r="G178" s="738"/>
      <c r="H178" s="738"/>
      <c r="I178" s="738"/>
      <c r="J178" s="738"/>
      <c r="K178" s="738"/>
      <c r="L178" s="738"/>
      <c r="M178" s="738"/>
      <c r="N178" s="738"/>
      <c r="O178" s="738"/>
      <c r="P178" s="738"/>
      <c r="Q178" s="738"/>
      <c r="R178" s="738"/>
      <c r="S178" s="738"/>
      <c r="T178" s="738"/>
      <c r="U178" s="738"/>
      <c r="V178" s="738"/>
      <c r="W178" s="738"/>
      <c r="X178" s="738"/>
      <c r="Y178" s="738"/>
      <c r="Z178" s="738"/>
      <c r="AA178" s="738"/>
      <c r="AB178" s="738"/>
      <c r="AC178" s="738"/>
      <c r="AD178" s="738"/>
      <c r="AE178" s="738"/>
      <c r="AF178" s="738"/>
      <c r="AG178" s="738"/>
      <c r="AH178" s="738"/>
      <c r="AI178" s="738"/>
      <c r="AJ178" s="738"/>
      <c r="AK178" s="738"/>
      <c r="AL178" s="738"/>
      <c r="AM178" s="738"/>
      <c r="AN178" s="738"/>
      <c r="AO178" s="738"/>
    </row>
    <row r="179" spans="1:41">
      <c r="A179" s="791"/>
      <c r="B179" s="791"/>
      <c r="C179" s="791"/>
      <c r="D179" s="791"/>
      <c r="E179" s="738"/>
      <c r="F179" s="738"/>
      <c r="G179" s="738"/>
      <c r="H179" s="738"/>
      <c r="I179" s="738"/>
      <c r="J179" s="738"/>
      <c r="K179" s="738"/>
      <c r="L179" s="738"/>
      <c r="M179" s="738"/>
      <c r="N179" s="738"/>
      <c r="O179" s="738"/>
      <c r="P179" s="738"/>
      <c r="Q179" s="738"/>
      <c r="R179" s="738"/>
      <c r="S179" s="738"/>
      <c r="T179" s="738"/>
      <c r="U179" s="738"/>
      <c r="V179" s="738"/>
      <c r="W179" s="738"/>
      <c r="X179" s="738"/>
      <c r="Y179" s="738"/>
      <c r="Z179" s="738"/>
      <c r="AA179" s="738"/>
      <c r="AB179" s="738"/>
      <c r="AC179" s="738"/>
      <c r="AD179" s="738"/>
      <c r="AE179" s="738"/>
      <c r="AF179" s="738"/>
      <c r="AG179" s="738"/>
      <c r="AH179" s="738"/>
      <c r="AI179" s="738"/>
      <c r="AJ179" s="738"/>
      <c r="AK179" s="738"/>
      <c r="AL179" s="738"/>
      <c r="AM179" s="738"/>
      <c r="AN179" s="738"/>
      <c r="AO179" s="738"/>
    </row>
    <row r="180" spans="1:41">
      <c r="A180" s="791"/>
      <c r="B180" s="791"/>
      <c r="C180" s="791"/>
      <c r="D180" s="791"/>
      <c r="E180" s="738"/>
      <c r="F180" s="738"/>
      <c r="G180" s="738"/>
      <c r="H180" s="738"/>
      <c r="I180" s="738"/>
      <c r="J180" s="738"/>
      <c r="K180" s="738"/>
      <c r="L180" s="738"/>
      <c r="M180" s="738"/>
      <c r="N180" s="738"/>
      <c r="O180" s="738"/>
      <c r="P180" s="738"/>
      <c r="Q180" s="738"/>
      <c r="R180" s="738"/>
      <c r="S180" s="738"/>
      <c r="T180" s="738"/>
      <c r="U180" s="738"/>
      <c r="V180" s="738"/>
      <c r="W180" s="738"/>
      <c r="X180" s="738"/>
      <c r="Y180" s="738"/>
      <c r="Z180" s="738"/>
      <c r="AA180" s="738"/>
      <c r="AB180" s="738"/>
      <c r="AC180" s="738"/>
      <c r="AD180" s="738"/>
      <c r="AE180" s="738"/>
      <c r="AF180" s="738"/>
      <c r="AG180" s="738"/>
      <c r="AH180" s="738"/>
      <c r="AI180" s="738"/>
      <c r="AJ180" s="738"/>
      <c r="AK180" s="738"/>
      <c r="AL180" s="738"/>
      <c r="AM180" s="738"/>
      <c r="AN180" s="738"/>
      <c r="AO180" s="738"/>
    </row>
    <row r="181" spans="1:41">
      <c r="A181" s="791"/>
      <c r="B181" s="791"/>
      <c r="C181" s="791"/>
      <c r="D181" s="791"/>
      <c r="E181" s="738"/>
      <c r="F181" s="738"/>
      <c r="G181" s="738"/>
      <c r="H181" s="738"/>
      <c r="I181" s="738"/>
      <c r="J181" s="738"/>
      <c r="K181" s="738"/>
      <c r="L181" s="738"/>
      <c r="M181" s="738"/>
      <c r="N181" s="738"/>
      <c r="O181" s="738"/>
      <c r="P181" s="738"/>
      <c r="Q181" s="738"/>
      <c r="R181" s="738"/>
      <c r="S181" s="738"/>
      <c r="T181" s="738"/>
      <c r="U181" s="738"/>
      <c r="V181" s="738"/>
      <c r="W181" s="738"/>
      <c r="X181" s="738"/>
      <c r="Y181" s="738"/>
      <c r="Z181" s="738"/>
      <c r="AA181" s="738"/>
      <c r="AB181" s="738"/>
      <c r="AC181" s="738"/>
      <c r="AD181" s="738"/>
      <c r="AE181" s="738"/>
      <c r="AF181" s="738"/>
      <c r="AG181" s="738"/>
      <c r="AH181" s="738"/>
      <c r="AI181" s="738"/>
      <c r="AJ181" s="738"/>
      <c r="AK181" s="738"/>
      <c r="AL181" s="738"/>
      <c r="AM181" s="738"/>
      <c r="AN181" s="738"/>
      <c r="AO181" s="738"/>
    </row>
    <row r="182" spans="1:41">
      <c r="A182" s="791"/>
      <c r="B182" s="791"/>
      <c r="C182" s="791"/>
      <c r="D182" s="791"/>
      <c r="E182" s="738"/>
      <c r="F182" s="738"/>
      <c r="G182" s="738"/>
      <c r="H182" s="738"/>
      <c r="I182" s="738"/>
      <c r="J182" s="738"/>
      <c r="K182" s="738"/>
      <c r="L182" s="738"/>
      <c r="M182" s="738"/>
      <c r="N182" s="738"/>
      <c r="O182" s="738"/>
      <c r="P182" s="738"/>
      <c r="Q182" s="738"/>
      <c r="R182" s="738"/>
      <c r="S182" s="738"/>
      <c r="T182" s="738"/>
      <c r="U182" s="738"/>
      <c r="V182" s="738"/>
      <c r="W182" s="738"/>
      <c r="X182" s="738"/>
      <c r="Y182" s="738"/>
      <c r="Z182" s="738"/>
      <c r="AA182" s="738"/>
      <c r="AB182" s="738"/>
      <c r="AC182" s="738"/>
      <c r="AD182" s="738"/>
      <c r="AE182" s="738"/>
      <c r="AF182" s="738"/>
      <c r="AG182" s="738"/>
      <c r="AH182" s="738"/>
      <c r="AI182" s="738"/>
      <c r="AJ182" s="738"/>
      <c r="AK182" s="738"/>
      <c r="AL182" s="738"/>
      <c r="AM182" s="738"/>
      <c r="AN182" s="738"/>
      <c r="AO182" s="738"/>
    </row>
    <row r="183" spans="1:41">
      <c r="A183" s="791"/>
      <c r="B183" s="791"/>
      <c r="C183" s="791"/>
      <c r="D183" s="791"/>
      <c r="E183" s="738"/>
      <c r="F183" s="738"/>
      <c r="G183" s="738"/>
      <c r="H183" s="738"/>
      <c r="I183" s="738"/>
      <c r="J183" s="738"/>
      <c r="K183" s="738"/>
      <c r="L183" s="738"/>
      <c r="M183" s="738"/>
      <c r="N183" s="738"/>
      <c r="O183" s="738"/>
      <c r="P183" s="738"/>
      <c r="Q183" s="738"/>
      <c r="R183" s="738"/>
      <c r="S183" s="738"/>
      <c r="T183" s="738"/>
      <c r="U183" s="738"/>
      <c r="V183" s="738"/>
      <c r="W183" s="738"/>
      <c r="X183" s="738"/>
      <c r="Y183" s="738"/>
      <c r="Z183" s="738"/>
      <c r="AA183" s="738"/>
      <c r="AB183" s="738"/>
      <c r="AC183" s="738"/>
      <c r="AD183" s="738"/>
      <c r="AE183" s="738"/>
      <c r="AF183" s="738"/>
      <c r="AG183" s="738"/>
      <c r="AH183" s="738"/>
      <c r="AI183" s="738"/>
      <c r="AJ183" s="738"/>
      <c r="AK183" s="738"/>
      <c r="AL183" s="738"/>
      <c r="AM183" s="738"/>
      <c r="AN183" s="738"/>
      <c r="AO183" s="738"/>
    </row>
    <row r="184" spans="1:41">
      <c r="A184" s="791"/>
      <c r="B184" s="791"/>
      <c r="C184" s="791"/>
      <c r="D184" s="791"/>
      <c r="E184" s="738"/>
      <c r="F184" s="738"/>
      <c r="G184" s="738"/>
      <c r="H184" s="738"/>
      <c r="I184" s="738"/>
      <c r="J184" s="738"/>
      <c r="K184" s="738"/>
      <c r="L184" s="738"/>
      <c r="M184" s="738"/>
      <c r="N184" s="738"/>
      <c r="O184" s="738"/>
      <c r="P184" s="738"/>
      <c r="Q184" s="738"/>
      <c r="R184" s="738"/>
      <c r="S184" s="738"/>
      <c r="T184" s="738"/>
      <c r="U184" s="738"/>
      <c r="V184" s="738"/>
      <c r="W184" s="738"/>
      <c r="X184" s="738"/>
      <c r="Y184" s="738"/>
      <c r="Z184" s="738"/>
      <c r="AA184" s="738"/>
      <c r="AB184" s="738"/>
      <c r="AC184" s="738"/>
      <c r="AD184" s="738"/>
      <c r="AE184" s="738"/>
      <c r="AF184" s="738"/>
      <c r="AG184" s="738"/>
      <c r="AH184" s="738"/>
      <c r="AI184" s="738"/>
      <c r="AJ184" s="738"/>
      <c r="AK184" s="738"/>
      <c r="AL184" s="738"/>
      <c r="AM184" s="738"/>
      <c r="AN184" s="738"/>
      <c r="AO184" s="738"/>
    </row>
    <row r="185" spans="1:41">
      <c r="A185" s="791"/>
      <c r="B185" s="791"/>
      <c r="C185" s="791"/>
      <c r="D185" s="791"/>
      <c r="E185" s="738"/>
      <c r="F185" s="738"/>
      <c r="G185" s="738"/>
      <c r="H185" s="738"/>
      <c r="I185" s="738"/>
      <c r="J185" s="738"/>
      <c r="K185" s="738"/>
      <c r="L185" s="738"/>
      <c r="M185" s="738"/>
      <c r="N185" s="738"/>
      <c r="O185" s="738"/>
      <c r="P185" s="738"/>
      <c r="Q185" s="738"/>
      <c r="R185" s="738"/>
      <c r="S185" s="738"/>
      <c r="T185" s="738"/>
      <c r="U185" s="738"/>
      <c r="V185" s="738"/>
      <c r="W185" s="738"/>
      <c r="X185" s="738"/>
      <c r="Y185" s="738"/>
      <c r="Z185" s="738"/>
      <c r="AA185" s="738"/>
      <c r="AB185" s="738"/>
      <c r="AC185" s="738"/>
      <c r="AD185" s="738"/>
      <c r="AE185" s="738"/>
      <c r="AF185" s="738"/>
      <c r="AG185" s="738"/>
      <c r="AH185" s="738"/>
      <c r="AI185" s="738"/>
      <c r="AJ185" s="738"/>
      <c r="AK185" s="738"/>
      <c r="AL185" s="738"/>
      <c r="AM185" s="738"/>
      <c r="AN185" s="738"/>
      <c r="AO185" s="738"/>
    </row>
    <row r="186" spans="1:41">
      <c r="A186" s="791"/>
      <c r="B186" s="791"/>
      <c r="C186" s="791"/>
      <c r="D186" s="791"/>
      <c r="E186" s="738"/>
      <c r="F186" s="738"/>
      <c r="G186" s="738"/>
      <c r="H186" s="738"/>
      <c r="I186" s="738"/>
      <c r="J186" s="738"/>
      <c r="K186" s="738"/>
      <c r="L186" s="738"/>
      <c r="M186" s="738"/>
      <c r="N186" s="738"/>
      <c r="O186" s="738"/>
      <c r="P186" s="738"/>
      <c r="Q186" s="738"/>
      <c r="R186" s="738"/>
      <c r="S186" s="738"/>
      <c r="T186" s="738"/>
      <c r="U186" s="738"/>
      <c r="V186" s="738"/>
      <c r="W186" s="738"/>
      <c r="X186" s="738"/>
      <c r="Y186" s="738"/>
      <c r="Z186" s="738"/>
      <c r="AA186" s="738"/>
      <c r="AB186" s="738"/>
      <c r="AC186" s="738"/>
      <c r="AD186" s="738"/>
      <c r="AE186" s="738"/>
      <c r="AF186" s="738"/>
      <c r="AG186" s="738"/>
      <c r="AH186" s="738"/>
      <c r="AI186" s="738"/>
      <c r="AJ186" s="738"/>
      <c r="AK186" s="738"/>
      <c r="AL186" s="738"/>
      <c r="AM186" s="738"/>
      <c r="AN186" s="738"/>
      <c r="AO186" s="738"/>
    </row>
    <row r="187" spans="1:41">
      <c r="A187" s="791"/>
      <c r="B187" s="791"/>
      <c r="C187" s="791"/>
      <c r="D187" s="791"/>
      <c r="E187" s="738"/>
      <c r="F187" s="738"/>
      <c r="G187" s="738"/>
      <c r="H187" s="738"/>
      <c r="I187" s="738"/>
      <c r="J187" s="738"/>
      <c r="K187" s="738"/>
      <c r="L187" s="738"/>
      <c r="M187" s="738"/>
      <c r="N187" s="738"/>
      <c r="O187" s="738"/>
      <c r="P187" s="738"/>
      <c r="Q187" s="738"/>
      <c r="R187" s="738"/>
      <c r="S187" s="738"/>
      <c r="T187" s="738"/>
      <c r="U187" s="738"/>
      <c r="V187" s="738"/>
      <c r="W187" s="738"/>
      <c r="X187" s="738"/>
      <c r="Y187" s="738"/>
      <c r="Z187" s="738"/>
      <c r="AA187" s="738"/>
      <c r="AB187" s="738"/>
      <c r="AC187" s="738"/>
      <c r="AD187" s="738"/>
      <c r="AE187" s="738"/>
      <c r="AF187" s="738"/>
      <c r="AG187" s="738"/>
      <c r="AH187" s="738"/>
      <c r="AI187" s="738"/>
      <c r="AJ187" s="738"/>
      <c r="AK187" s="738"/>
      <c r="AL187" s="738"/>
      <c r="AM187" s="738"/>
      <c r="AN187" s="738"/>
      <c r="AO187" s="738"/>
    </row>
    <row r="188" spans="1:41">
      <c r="A188" s="791"/>
      <c r="B188" s="791"/>
      <c r="C188" s="791"/>
      <c r="D188" s="791"/>
      <c r="E188" s="738"/>
      <c r="F188" s="738"/>
      <c r="G188" s="738"/>
      <c r="H188" s="738"/>
      <c r="I188" s="738"/>
      <c r="J188" s="738"/>
      <c r="K188" s="738"/>
      <c r="L188" s="738"/>
      <c r="M188" s="738"/>
      <c r="N188" s="738"/>
      <c r="O188" s="738"/>
      <c r="P188" s="738"/>
      <c r="Q188" s="738"/>
      <c r="R188" s="738"/>
      <c r="S188" s="738"/>
      <c r="T188" s="738"/>
      <c r="U188" s="738"/>
      <c r="V188" s="738"/>
      <c r="W188" s="738"/>
      <c r="X188" s="738"/>
      <c r="Y188" s="738"/>
      <c r="Z188" s="738"/>
      <c r="AA188" s="738"/>
      <c r="AB188" s="738"/>
      <c r="AC188" s="738"/>
      <c r="AD188" s="738"/>
      <c r="AE188" s="738"/>
      <c r="AF188" s="738"/>
      <c r="AG188" s="738"/>
      <c r="AH188" s="738"/>
      <c r="AI188" s="738"/>
      <c r="AJ188" s="738"/>
      <c r="AK188" s="738"/>
      <c r="AL188" s="738"/>
      <c r="AM188" s="738"/>
      <c r="AN188" s="738"/>
      <c r="AO188" s="738"/>
    </row>
    <row r="189" spans="1:41">
      <c r="A189" s="791"/>
      <c r="B189" s="791"/>
      <c r="C189" s="791"/>
      <c r="D189" s="791"/>
      <c r="E189" s="738"/>
      <c r="F189" s="738"/>
      <c r="G189" s="738"/>
      <c r="H189" s="738"/>
      <c r="I189" s="738"/>
      <c r="J189" s="738"/>
      <c r="K189" s="738"/>
      <c r="L189" s="738"/>
      <c r="M189" s="738"/>
      <c r="N189" s="738"/>
      <c r="O189" s="738"/>
      <c r="P189" s="738"/>
      <c r="Q189" s="738"/>
      <c r="R189" s="738"/>
      <c r="S189" s="738"/>
      <c r="T189" s="738"/>
      <c r="U189" s="738"/>
      <c r="V189" s="738"/>
      <c r="W189" s="738"/>
      <c r="X189" s="738"/>
      <c r="Y189" s="738"/>
      <c r="Z189" s="738"/>
      <c r="AA189" s="738"/>
      <c r="AB189" s="738"/>
      <c r="AC189" s="738"/>
      <c r="AD189" s="738"/>
      <c r="AE189" s="738"/>
      <c r="AF189" s="738"/>
      <c r="AG189" s="738"/>
      <c r="AH189" s="738"/>
      <c r="AI189" s="738"/>
      <c r="AJ189" s="738"/>
      <c r="AK189" s="738"/>
      <c r="AL189" s="738"/>
      <c r="AM189" s="738"/>
      <c r="AN189" s="738"/>
      <c r="AO189" s="738"/>
    </row>
    <row r="190" spans="1:41">
      <c r="A190" s="791"/>
      <c r="B190" s="791"/>
      <c r="C190" s="791"/>
      <c r="D190" s="791"/>
      <c r="E190" s="738"/>
      <c r="F190" s="738"/>
      <c r="G190" s="738"/>
      <c r="H190" s="738"/>
      <c r="I190" s="738"/>
      <c r="J190" s="738"/>
      <c r="K190" s="738"/>
      <c r="L190" s="738"/>
      <c r="M190" s="738"/>
      <c r="N190" s="738"/>
      <c r="O190" s="738"/>
      <c r="P190" s="738"/>
      <c r="Q190" s="738"/>
      <c r="R190" s="738"/>
      <c r="S190" s="738"/>
      <c r="T190" s="738"/>
      <c r="U190" s="738"/>
      <c r="V190" s="738"/>
      <c r="W190" s="738"/>
      <c r="X190" s="738"/>
      <c r="Y190" s="738"/>
      <c r="Z190" s="738"/>
      <c r="AA190" s="738"/>
      <c r="AB190" s="738"/>
      <c r="AC190" s="738"/>
      <c r="AD190" s="738"/>
      <c r="AE190" s="738"/>
      <c r="AF190" s="738"/>
      <c r="AG190" s="738"/>
      <c r="AH190" s="738"/>
      <c r="AI190" s="738"/>
      <c r="AJ190" s="738"/>
      <c r="AK190" s="738"/>
      <c r="AL190" s="738"/>
      <c r="AM190" s="738"/>
      <c r="AN190" s="738"/>
      <c r="AO190" s="738"/>
    </row>
    <row r="191" spans="1:41">
      <c r="A191" s="791"/>
      <c r="B191" s="791"/>
      <c r="C191" s="791"/>
      <c r="D191" s="791"/>
      <c r="E191" s="738"/>
      <c r="F191" s="738"/>
      <c r="G191" s="738"/>
      <c r="H191" s="738"/>
      <c r="I191" s="738"/>
      <c r="J191" s="738"/>
      <c r="K191" s="738"/>
      <c r="L191" s="738"/>
      <c r="M191" s="738"/>
      <c r="N191" s="738"/>
      <c r="O191" s="738"/>
      <c r="P191" s="738"/>
      <c r="Q191" s="738"/>
      <c r="R191" s="738"/>
      <c r="S191" s="738"/>
      <c r="T191" s="738"/>
      <c r="U191" s="738"/>
      <c r="V191" s="738"/>
      <c r="W191" s="738"/>
      <c r="X191" s="738"/>
      <c r="Y191" s="738"/>
      <c r="Z191" s="738"/>
      <c r="AA191" s="738"/>
      <c r="AB191" s="738"/>
      <c r="AC191" s="738"/>
      <c r="AD191" s="738"/>
      <c r="AE191" s="738"/>
      <c r="AF191" s="738"/>
      <c r="AG191" s="738"/>
      <c r="AH191" s="738"/>
      <c r="AI191" s="738"/>
      <c r="AJ191" s="738"/>
      <c r="AK191" s="738"/>
      <c r="AL191" s="738"/>
      <c r="AM191" s="738"/>
      <c r="AN191" s="738"/>
      <c r="AO191" s="738"/>
    </row>
    <row r="192" spans="1:41">
      <c r="A192" s="791"/>
      <c r="B192" s="791"/>
      <c r="C192" s="791"/>
      <c r="D192" s="791"/>
      <c r="E192" s="738"/>
      <c r="F192" s="738"/>
      <c r="G192" s="738"/>
      <c r="H192" s="738"/>
      <c r="I192" s="738"/>
      <c r="J192" s="738"/>
      <c r="K192" s="738"/>
      <c r="L192" s="738"/>
      <c r="M192" s="738"/>
      <c r="N192" s="738"/>
      <c r="O192" s="738"/>
      <c r="P192" s="738"/>
      <c r="Q192" s="738"/>
      <c r="R192" s="738"/>
      <c r="S192" s="738"/>
      <c r="T192" s="738"/>
      <c r="U192" s="738"/>
      <c r="V192" s="738"/>
      <c r="W192" s="738"/>
      <c r="X192" s="738"/>
      <c r="Y192" s="738"/>
      <c r="Z192" s="738"/>
      <c r="AA192" s="738"/>
      <c r="AB192" s="738"/>
      <c r="AC192" s="738"/>
      <c r="AD192" s="738"/>
      <c r="AE192" s="738"/>
      <c r="AF192" s="738"/>
      <c r="AG192" s="738"/>
      <c r="AH192" s="738"/>
      <c r="AI192" s="738"/>
      <c r="AJ192" s="738"/>
      <c r="AK192" s="738"/>
      <c r="AL192" s="738"/>
      <c r="AM192" s="738"/>
      <c r="AN192" s="738"/>
      <c r="AO192" s="738"/>
    </row>
    <row r="193" spans="1:41">
      <c r="A193" s="791"/>
      <c r="B193" s="791"/>
      <c r="C193" s="791"/>
      <c r="D193" s="791"/>
      <c r="E193" s="738"/>
      <c r="F193" s="738"/>
      <c r="G193" s="738"/>
      <c r="H193" s="738"/>
      <c r="I193" s="738"/>
      <c r="J193" s="738"/>
      <c r="K193" s="738"/>
      <c r="L193" s="738"/>
      <c r="M193" s="738"/>
      <c r="N193" s="738"/>
      <c r="O193" s="738"/>
      <c r="P193" s="738"/>
      <c r="Q193" s="738"/>
      <c r="R193" s="738"/>
      <c r="S193" s="738"/>
      <c r="T193" s="738"/>
      <c r="U193" s="738"/>
      <c r="V193" s="738"/>
      <c r="W193" s="738"/>
      <c r="X193" s="738"/>
      <c r="Y193" s="738"/>
      <c r="Z193" s="738"/>
      <c r="AA193" s="738"/>
      <c r="AB193" s="738"/>
      <c r="AC193" s="738"/>
      <c r="AD193" s="738"/>
      <c r="AE193" s="738"/>
      <c r="AF193" s="738"/>
      <c r="AG193" s="738"/>
      <c r="AH193" s="738"/>
      <c r="AI193" s="738"/>
      <c r="AJ193" s="738"/>
      <c r="AK193" s="738"/>
      <c r="AL193" s="738"/>
      <c r="AM193" s="738"/>
      <c r="AN193" s="738"/>
      <c r="AO193" s="738"/>
    </row>
    <row r="194" spans="1:41">
      <c r="A194" s="791"/>
      <c r="B194" s="791"/>
      <c r="C194" s="791"/>
      <c r="D194" s="791"/>
      <c r="E194" s="738"/>
      <c r="F194" s="738"/>
      <c r="G194" s="738"/>
      <c r="H194" s="738"/>
      <c r="I194" s="738"/>
      <c r="J194" s="738"/>
      <c r="K194" s="738"/>
      <c r="L194" s="738"/>
      <c r="M194" s="738"/>
      <c r="N194" s="738"/>
      <c r="O194" s="738"/>
      <c r="P194" s="738"/>
      <c r="Q194" s="738"/>
      <c r="R194" s="738"/>
      <c r="S194" s="738"/>
      <c r="T194" s="738"/>
      <c r="U194" s="738"/>
      <c r="V194" s="738"/>
      <c r="W194" s="738"/>
      <c r="X194" s="738"/>
      <c r="Y194" s="738"/>
      <c r="Z194" s="738"/>
      <c r="AA194" s="738"/>
      <c r="AB194" s="738"/>
      <c r="AC194" s="738"/>
      <c r="AD194" s="738"/>
      <c r="AE194" s="738"/>
      <c r="AF194" s="738"/>
      <c r="AG194" s="738"/>
      <c r="AH194" s="738"/>
      <c r="AI194" s="738"/>
      <c r="AJ194" s="738"/>
      <c r="AK194" s="738"/>
      <c r="AL194" s="738"/>
      <c r="AM194" s="738"/>
      <c r="AN194" s="738"/>
      <c r="AO194" s="738"/>
    </row>
    <row r="195" spans="1:41">
      <c r="A195" s="791"/>
      <c r="B195" s="791"/>
      <c r="C195" s="791"/>
      <c r="D195" s="791"/>
      <c r="E195" s="738"/>
      <c r="F195" s="738"/>
      <c r="G195" s="738"/>
      <c r="H195" s="738"/>
      <c r="I195" s="738"/>
      <c r="J195" s="738"/>
      <c r="K195" s="738"/>
      <c r="L195" s="738"/>
      <c r="M195" s="738"/>
      <c r="N195" s="738"/>
      <c r="O195" s="738"/>
      <c r="P195" s="738"/>
      <c r="Q195" s="738"/>
      <c r="R195" s="738"/>
      <c r="S195" s="738"/>
      <c r="T195" s="738"/>
      <c r="U195" s="738"/>
      <c r="V195" s="738"/>
      <c r="W195" s="738"/>
      <c r="X195" s="738"/>
      <c r="Y195" s="738"/>
      <c r="Z195" s="738"/>
      <c r="AA195" s="738"/>
      <c r="AB195" s="738"/>
      <c r="AC195" s="738"/>
      <c r="AD195" s="738"/>
      <c r="AE195" s="738"/>
      <c r="AF195" s="738"/>
      <c r="AG195" s="738"/>
      <c r="AH195" s="738"/>
      <c r="AI195" s="738"/>
      <c r="AJ195" s="738"/>
      <c r="AK195" s="738"/>
      <c r="AL195" s="738"/>
      <c r="AM195" s="738"/>
      <c r="AN195" s="738"/>
      <c r="AO195" s="738"/>
    </row>
    <row r="196" spans="1:41">
      <c r="A196" s="791"/>
      <c r="B196" s="791"/>
      <c r="C196" s="791"/>
      <c r="D196" s="791"/>
      <c r="E196" s="738"/>
      <c r="F196" s="738"/>
      <c r="G196" s="738"/>
      <c r="H196" s="738"/>
      <c r="I196" s="738"/>
      <c r="J196" s="738"/>
      <c r="K196" s="738"/>
      <c r="L196" s="738"/>
      <c r="M196" s="738"/>
      <c r="N196" s="738"/>
      <c r="O196" s="738"/>
      <c r="P196" s="738"/>
      <c r="Q196" s="738"/>
      <c r="R196" s="738"/>
      <c r="S196" s="738"/>
      <c r="T196" s="738"/>
      <c r="U196" s="738"/>
      <c r="V196" s="738"/>
      <c r="W196" s="738"/>
      <c r="X196" s="738"/>
      <c r="Y196" s="738"/>
      <c r="Z196" s="738"/>
      <c r="AA196" s="738"/>
      <c r="AB196" s="738"/>
      <c r="AC196" s="738"/>
      <c r="AD196" s="738"/>
      <c r="AE196" s="738"/>
      <c r="AF196" s="738"/>
      <c r="AG196" s="738"/>
      <c r="AH196" s="738"/>
      <c r="AI196" s="738"/>
      <c r="AJ196" s="738"/>
      <c r="AK196" s="738"/>
      <c r="AL196" s="738"/>
      <c r="AM196" s="738"/>
      <c r="AN196" s="738"/>
      <c r="AO196" s="738"/>
    </row>
    <row r="197" spans="1:41">
      <c r="A197" s="791"/>
      <c r="B197" s="791"/>
      <c r="C197" s="791"/>
      <c r="D197" s="791"/>
      <c r="E197" s="738"/>
      <c r="F197" s="738"/>
      <c r="G197" s="738"/>
      <c r="H197" s="738"/>
      <c r="I197" s="738"/>
      <c r="J197" s="738"/>
      <c r="K197" s="738"/>
      <c r="L197" s="738"/>
      <c r="M197" s="738"/>
      <c r="N197" s="738"/>
      <c r="O197" s="738"/>
      <c r="P197" s="738"/>
      <c r="Q197" s="738"/>
      <c r="R197" s="738"/>
      <c r="S197" s="738"/>
      <c r="T197" s="738"/>
      <c r="U197" s="738"/>
      <c r="V197" s="738"/>
      <c r="W197" s="738"/>
      <c r="X197" s="738"/>
      <c r="Y197" s="738"/>
      <c r="Z197" s="738"/>
      <c r="AA197" s="738"/>
      <c r="AB197" s="738"/>
      <c r="AC197" s="738"/>
      <c r="AD197" s="738"/>
      <c r="AE197" s="738"/>
      <c r="AF197" s="738"/>
      <c r="AG197" s="738"/>
      <c r="AH197" s="738"/>
      <c r="AI197" s="738"/>
      <c r="AJ197" s="738"/>
      <c r="AK197" s="738"/>
      <c r="AL197" s="738"/>
      <c r="AM197" s="738"/>
      <c r="AN197" s="738"/>
      <c r="AO197" s="738"/>
    </row>
    <row r="198" spans="1:41">
      <c r="A198" s="791"/>
      <c r="B198" s="791"/>
      <c r="C198" s="791"/>
      <c r="D198" s="791"/>
      <c r="E198" s="738"/>
      <c r="F198" s="738"/>
      <c r="G198" s="738"/>
      <c r="H198" s="738"/>
      <c r="I198" s="738"/>
      <c r="J198" s="738"/>
      <c r="K198" s="738"/>
      <c r="L198" s="738"/>
      <c r="M198" s="738"/>
      <c r="N198" s="738"/>
      <c r="O198" s="738"/>
      <c r="P198" s="738"/>
      <c r="Q198" s="738"/>
      <c r="R198" s="738"/>
      <c r="S198" s="738"/>
      <c r="T198" s="738"/>
      <c r="U198" s="738"/>
      <c r="V198" s="738"/>
      <c r="W198" s="738"/>
      <c r="X198" s="738"/>
      <c r="Y198" s="738"/>
      <c r="Z198" s="738"/>
      <c r="AA198" s="738"/>
      <c r="AB198" s="738"/>
      <c r="AC198" s="738"/>
      <c r="AD198" s="738"/>
      <c r="AE198" s="738"/>
      <c r="AF198" s="738"/>
      <c r="AG198" s="738"/>
      <c r="AH198" s="738"/>
      <c r="AI198" s="738"/>
      <c r="AJ198" s="738"/>
      <c r="AK198" s="738"/>
      <c r="AL198" s="738"/>
      <c r="AM198" s="738"/>
      <c r="AN198" s="738"/>
      <c r="AO198" s="738"/>
    </row>
    <row r="199" spans="1:41">
      <c r="A199" s="791"/>
      <c r="B199" s="791"/>
      <c r="C199" s="791"/>
      <c r="D199" s="791"/>
      <c r="E199" s="738"/>
      <c r="F199" s="738"/>
      <c r="G199" s="738"/>
      <c r="H199" s="738"/>
      <c r="I199" s="738"/>
      <c r="J199" s="738"/>
      <c r="K199" s="738"/>
      <c r="L199" s="738"/>
      <c r="M199" s="738"/>
      <c r="N199" s="738"/>
      <c r="O199" s="738"/>
      <c r="P199" s="738"/>
      <c r="Q199" s="738"/>
      <c r="R199" s="738"/>
      <c r="S199" s="738"/>
      <c r="T199" s="738"/>
      <c r="U199" s="738"/>
      <c r="V199" s="738"/>
      <c r="W199" s="738"/>
      <c r="X199" s="738"/>
      <c r="Y199" s="738"/>
      <c r="Z199" s="738"/>
      <c r="AA199" s="738"/>
      <c r="AB199" s="738"/>
      <c r="AC199" s="738"/>
      <c r="AD199" s="738"/>
      <c r="AE199" s="738"/>
      <c r="AF199" s="738"/>
      <c r="AG199" s="738"/>
      <c r="AH199" s="738"/>
      <c r="AI199" s="738"/>
      <c r="AJ199" s="738"/>
      <c r="AK199" s="738"/>
      <c r="AL199" s="738"/>
      <c r="AM199" s="738"/>
      <c r="AN199" s="738"/>
      <c r="AO199" s="738"/>
    </row>
    <row r="200" spans="1:41">
      <c r="A200" s="791"/>
      <c r="B200" s="791"/>
      <c r="C200" s="791"/>
      <c r="D200" s="791"/>
      <c r="E200" s="738"/>
      <c r="F200" s="738"/>
      <c r="G200" s="738"/>
      <c r="H200" s="738"/>
      <c r="I200" s="738"/>
      <c r="J200" s="738"/>
      <c r="K200" s="738"/>
      <c r="L200" s="738"/>
      <c r="M200" s="738"/>
      <c r="N200" s="738"/>
      <c r="O200" s="738"/>
      <c r="P200" s="738"/>
      <c r="Q200" s="738"/>
      <c r="R200" s="738"/>
      <c r="S200" s="738"/>
      <c r="T200" s="738"/>
      <c r="U200" s="738"/>
      <c r="V200" s="738"/>
      <c r="W200" s="738"/>
      <c r="X200" s="738"/>
      <c r="Y200" s="738"/>
      <c r="Z200" s="738"/>
      <c r="AA200" s="738"/>
      <c r="AB200" s="738"/>
      <c r="AC200" s="738"/>
      <c r="AD200" s="738"/>
      <c r="AE200" s="738"/>
      <c r="AF200" s="738"/>
      <c r="AG200" s="738"/>
      <c r="AH200" s="738"/>
      <c r="AI200" s="738"/>
      <c r="AJ200" s="738"/>
      <c r="AK200" s="738"/>
      <c r="AL200" s="738"/>
      <c r="AM200" s="738"/>
      <c r="AN200" s="738"/>
      <c r="AO200" s="738"/>
    </row>
    <row r="201" spans="1:41">
      <c r="A201" s="791"/>
      <c r="B201" s="791"/>
      <c r="C201" s="791"/>
      <c r="D201" s="791"/>
      <c r="E201" s="738"/>
      <c r="F201" s="738"/>
      <c r="G201" s="738"/>
      <c r="H201" s="738"/>
      <c r="I201" s="738"/>
      <c r="J201" s="738"/>
      <c r="K201" s="738"/>
      <c r="L201" s="738"/>
      <c r="M201" s="738"/>
      <c r="N201" s="738"/>
      <c r="O201" s="738"/>
      <c r="P201" s="738"/>
      <c r="Q201" s="738"/>
      <c r="R201" s="738"/>
      <c r="S201" s="738"/>
      <c r="T201" s="738"/>
      <c r="U201" s="738"/>
      <c r="V201" s="738"/>
      <c r="W201" s="738"/>
      <c r="X201" s="738"/>
      <c r="Y201" s="738"/>
      <c r="Z201" s="738"/>
      <c r="AA201" s="738"/>
      <c r="AB201" s="738"/>
      <c r="AC201" s="738"/>
      <c r="AD201" s="738"/>
      <c r="AE201" s="738"/>
      <c r="AF201" s="738"/>
      <c r="AG201" s="738"/>
      <c r="AH201" s="738"/>
      <c r="AI201" s="738"/>
      <c r="AJ201" s="738"/>
      <c r="AK201" s="738"/>
      <c r="AL201" s="738"/>
      <c r="AM201" s="738"/>
      <c r="AN201" s="738"/>
      <c r="AO201" s="738"/>
    </row>
    <row r="202" spans="1:41">
      <c r="A202" s="791"/>
      <c r="B202" s="791"/>
      <c r="C202" s="791"/>
      <c r="D202" s="791"/>
      <c r="E202" s="738"/>
      <c r="F202" s="738"/>
      <c r="G202" s="738"/>
      <c r="H202" s="738"/>
      <c r="I202" s="738"/>
      <c r="J202" s="738"/>
      <c r="K202" s="738"/>
      <c r="L202" s="738"/>
      <c r="M202" s="738"/>
      <c r="N202" s="738"/>
      <c r="O202" s="738"/>
      <c r="P202" s="738"/>
      <c r="Q202" s="738"/>
      <c r="R202" s="738"/>
      <c r="S202" s="738"/>
      <c r="T202" s="738"/>
      <c r="U202" s="738"/>
      <c r="V202" s="738"/>
      <c r="W202" s="738"/>
      <c r="X202" s="738"/>
      <c r="Y202" s="738"/>
      <c r="Z202" s="738"/>
      <c r="AA202" s="738"/>
      <c r="AB202" s="738"/>
      <c r="AC202" s="738"/>
      <c r="AD202" s="738"/>
      <c r="AE202" s="738"/>
      <c r="AF202" s="738"/>
      <c r="AG202" s="738"/>
      <c r="AH202" s="738"/>
      <c r="AI202" s="738"/>
      <c r="AJ202" s="738"/>
      <c r="AK202" s="738"/>
      <c r="AL202" s="738"/>
      <c r="AM202" s="738"/>
      <c r="AN202" s="738"/>
      <c r="AO202" s="738"/>
    </row>
    <row r="203" spans="1:41">
      <c r="A203" s="791"/>
      <c r="B203" s="791"/>
      <c r="C203" s="791"/>
      <c r="D203" s="791"/>
      <c r="E203" s="738"/>
      <c r="F203" s="738"/>
      <c r="G203" s="738"/>
      <c r="H203" s="738"/>
      <c r="I203" s="738"/>
      <c r="J203" s="738"/>
      <c r="K203" s="738"/>
      <c r="L203" s="738"/>
      <c r="M203" s="738"/>
      <c r="N203" s="738"/>
      <c r="O203" s="738"/>
      <c r="P203" s="738"/>
      <c r="Q203" s="738"/>
      <c r="R203" s="738"/>
      <c r="S203" s="738"/>
      <c r="T203" s="738"/>
      <c r="U203" s="738"/>
      <c r="V203" s="738"/>
      <c r="W203" s="738"/>
      <c r="X203" s="738"/>
      <c r="Y203" s="738"/>
      <c r="Z203" s="738"/>
      <c r="AA203" s="738"/>
      <c r="AB203" s="738"/>
      <c r="AC203" s="738"/>
      <c r="AD203" s="738"/>
      <c r="AE203" s="738"/>
      <c r="AF203" s="738"/>
      <c r="AG203" s="738"/>
      <c r="AH203" s="738"/>
      <c r="AI203" s="738"/>
      <c r="AJ203" s="738"/>
      <c r="AK203" s="738"/>
      <c r="AL203" s="738"/>
      <c r="AM203" s="738"/>
      <c r="AN203" s="738"/>
      <c r="AO203" s="738"/>
    </row>
    <row r="204" spans="1:41">
      <c r="A204" s="791"/>
      <c r="B204" s="791"/>
      <c r="C204" s="791"/>
      <c r="D204" s="791"/>
      <c r="E204" s="738"/>
      <c r="F204" s="738"/>
      <c r="G204" s="738"/>
      <c r="H204" s="738"/>
      <c r="I204" s="738"/>
      <c r="J204" s="738"/>
      <c r="K204" s="738"/>
      <c r="L204" s="738"/>
      <c r="M204" s="738"/>
      <c r="N204" s="738"/>
      <c r="O204" s="738"/>
      <c r="P204" s="738"/>
      <c r="Q204" s="738"/>
      <c r="R204" s="738"/>
      <c r="S204" s="738"/>
      <c r="T204" s="738"/>
      <c r="U204" s="738"/>
      <c r="V204" s="738"/>
      <c r="W204" s="738"/>
      <c r="X204" s="738"/>
      <c r="Y204" s="738"/>
      <c r="Z204" s="738"/>
      <c r="AA204" s="738"/>
      <c r="AB204" s="738"/>
      <c r="AC204" s="738"/>
      <c r="AD204" s="738"/>
      <c r="AE204" s="738"/>
      <c r="AF204" s="738"/>
      <c r="AG204" s="738"/>
      <c r="AH204" s="738"/>
      <c r="AI204" s="738"/>
      <c r="AJ204" s="738"/>
      <c r="AK204" s="738"/>
      <c r="AL204" s="738"/>
      <c r="AM204" s="738"/>
      <c r="AN204" s="738"/>
      <c r="AO204" s="738"/>
    </row>
    <row r="205" spans="1:41">
      <c r="A205" s="791"/>
      <c r="B205" s="791"/>
      <c r="C205" s="791"/>
      <c r="D205" s="791"/>
      <c r="E205" s="738"/>
      <c r="F205" s="738"/>
      <c r="G205" s="738"/>
      <c r="H205" s="738"/>
      <c r="I205" s="738"/>
      <c r="J205" s="738"/>
      <c r="K205" s="738"/>
      <c r="L205" s="738"/>
      <c r="M205" s="738"/>
      <c r="N205" s="738"/>
      <c r="O205" s="738"/>
      <c r="P205" s="738"/>
      <c r="Q205" s="738"/>
      <c r="R205" s="738"/>
      <c r="S205" s="738"/>
      <c r="T205" s="738"/>
      <c r="U205" s="738"/>
      <c r="V205" s="738"/>
      <c r="W205" s="738"/>
      <c r="X205" s="738"/>
      <c r="Y205" s="738"/>
      <c r="Z205" s="738"/>
      <c r="AA205" s="738"/>
      <c r="AB205" s="738"/>
      <c r="AC205" s="738"/>
      <c r="AD205" s="738"/>
      <c r="AE205" s="738"/>
      <c r="AF205" s="738"/>
      <c r="AG205" s="738"/>
      <c r="AH205" s="738"/>
      <c r="AI205" s="738"/>
      <c r="AJ205" s="738"/>
      <c r="AK205" s="738"/>
      <c r="AL205" s="738"/>
      <c r="AM205" s="738"/>
      <c r="AN205" s="738"/>
      <c r="AO205" s="738"/>
    </row>
    <row r="206" spans="1:41">
      <c r="A206" s="791"/>
      <c r="B206" s="791"/>
      <c r="C206" s="791"/>
      <c r="D206" s="791"/>
      <c r="E206" s="738"/>
      <c r="F206" s="738"/>
      <c r="G206" s="738"/>
      <c r="H206" s="738"/>
      <c r="I206" s="738"/>
      <c r="J206" s="738"/>
      <c r="K206" s="738"/>
      <c r="L206" s="738"/>
      <c r="M206" s="738"/>
      <c r="N206" s="738"/>
      <c r="O206" s="738"/>
      <c r="P206" s="738"/>
      <c r="Q206" s="738"/>
      <c r="R206" s="738"/>
      <c r="S206" s="738"/>
      <c r="T206" s="738"/>
      <c r="U206" s="738"/>
      <c r="V206" s="738"/>
      <c r="W206" s="738"/>
      <c r="X206" s="738"/>
      <c r="Y206" s="738"/>
      <c r="Z206" s="738"/>
      <c r="AA206" s="738"/>
      <c r="AB206" s="738"/>
      <c r="AC206" s="738"/>
      <c r="AD206" s="738"/>
      <c r="AE206" s="738"/>
      <c r="AF206" s="738"/>
      <c r="AG206" s="738"/>
      <c r="AH206" s="738"/>
      <c r="AI206" s="738"/>
      <c r="AJ206" s="738"/>
      <c r="AK206" s="738"/>
      <c r="AL206" s="738"/>
      <c r="AM206" s="738"/>
      <c r="AN206" s="738"/>
      <c r="AO206" s="738"/>
    </row>
    <row r="207" spans="1:41">
      <c r="A207" s="791"/>
      <c r="B207" s="791"/>
      <c r="C207" s="791"/>
      <c r="D207" s="791"/>
      <c r="E207" s="738"/>
      <c r="F207" s="738"/>
      <c r="G207" s="738"/>
      <c r="H207" s="738"/>
      <c r="I207" s="738"/>
      <c r="J207" s="738"/>
      <c r="K207" s="738"/>
      <c r="L207" s="738"/>
      <c r="M207" s="738"/>
      <c r="N207" s="738"/>
      <c r="O207" s="738"/>
      <c r="P207" s="738"/>
      <c r="Q207" s="738"/>
      <c r="R207" s="738"/>
      <c r="S207" s="738"/>
      <c r="T207" s="738"/>
      <c r="U207" s="738"/>
      <c r="V207" s="738"/>
      <c r="W207" s="738"/>
      <c r="X207" s="738"/>
      <c r="Y207" s="738"/>
      <c r="Z207" s="738"/>
      <c r="AA207" s="738"/>
      <c r="AB207" s="738"/>
      <c r="AC207" s="738"/>
      <c r="AD207" s="738"/>
      <c r="AE207" s="738"/>
      <c r="AF207" s="738"/>
      <c r="AG207" s="738"/>
      <c r="AH207" s="738"/>
      <c r="AI207" s="738"/>
      <c r="AJ207" s="738"/>
      <c r="AK207" s="738"/>
      <c r="AL207" s="738"/>
      <c r="AM207" s="738"/>
      <c r="AN207" s="738"/>
      <c r="AO207" s="738"/>
    </row>
    <row r="208" spans="1:41">
      <c r="A208" s="791"/>
      <c r="B208" s="791"/>
      <c r="C208" s="791"/>
      <c r="D208" s="791"/>
      <c r="E208" s="738"/>
      <c r="F208" s="738"/>
      <c r="G208" s="738"/>
      <c r="H208" s="738"/>
      <c r="I208" s="738"/>
      <c r="J208" s="738"/>
      <c r="K208" s="738"/>
      <c r="L208" s="738"/>
      <c r="M208" s="738"/>
      <c r="N208" s="738"/>
      <c r="O208" s="738"/>
      <c r="P208" s="738"/>
      <c r="Q208" s="738"/>
      <c r="R208" s="738"/>
      <c r="S208" s="738"/>
      <c r="T208" s="738"/>
      <c r="U208" s="738"/>
      <c r="V208" s="738"/>
      <c r="W208" s="738"/>
      <c r="X208" s="738"/>
      <c r="Y208" s="738"/>
      <c r="Z208" s="738"/>
      <c r="AA208" s="738"/>
      <c r="AB208" s="738"/>
      <c r="AC208" s="738"/>
      <c r="AD208" s="738"/>
      <c r="AE208" s="738"/>
      <c r="AF208" s="738"/>
      <c r="AG208" s="738"/>
      <c r="AH208" s="738"/>
      <c r="AI208" s="738"/>
      <c r="AJ208" s="738"/>
      <c r="AK208" s="738"/>
      <c r="AL208" s="738"/>
      <c r="AM208" s="738"/>
      <c r="AN208" s="738"/>
      <c r="AO208" s="738"/>
    </row>
    <row r="209" spans="1:41">
      <c r="A209" s="791"/>
      <c r="B209" s="791"/>
      <c r="C209" s="791"/>
      <c r="D209" s="791"/>
      <c r="E209" s="738"/>
      <c r="F209" s="738"/>
      <c r="G209" s="738"/>
      <c r="H209" s="738"/>
      <c r="I209" s="738"/>
      <c r="J209" s="738"/>
      <c r="K209" s="738"/>
      <c r="L209" s="738"/>
      <c r="M209" s="738"/>
      <c r="N209" s="738"/>
      <c r="O209" s="738"/>
      <c r="P209" s="738"/>
      <c r="Q209" s="738"/>
      <c r="R209" s="738"/>
      <c r="S209" s="738"/>
      <c r="T209" s="738"/>
      <c r="U209" s="738"/>
      <c r="V209" s="738"/>
      <c r="W209" s="738"/>
      <c r="X209" s="738"/>
      <c r="Y209" s="738"/>
      <c r="Z209" s="738"/>
      <c r="AA209" s="738"/>
      <c r="AB209" s="738"/>
      <c r="AC209" s="738"/>
      <c r="AD209" s="738"/>
      <c r="AE209" s="738"/>
      <c r="AF209" s="738"/>
      <c r="AG209" s="738"/>
      <c r="AH209" s="738"/>
      <c r="AI209" s="738"/>
      <c r="AJ209" s="738"/>
      <c r="AK209" s="738"/>
      <c r="AL209" s="738"/>
      <c r="AM209" s="738"/>
      <c r="AN209" s="738"/>
      <c r="AO209" s="738"/>
    </row>
    <row r="210" spans="1:41">
      <c r="A210" s="791"/>
      <c r="B210" s="791"/>
      <c r="C210" s="791"/>
      <c r="D210" s="791"/>
      <c r="E210" s="738"/>
      <c r="F210" s="738"/>
      <c r="G210" s="738"/>
      <c r="H210" s="738"/>
      <c r="I210" s="738"/>
      <c r="J210" s="738"/>
      <c r="K210" s="738"/>
      <c r="L210" s="738"/>
      <c r="M210" s="738"/>
      <c r="N210" s="738"/>
      <c r="O210" s="738"/>
      <c r="P210" s="738"/>
      <c r="Q210" s="738"/>
      <c r="R210" s="738"/>
      <c r="S210" s="738"/>
      <c r="T210" s="738"/>
      <c r="U210" s="738"/>
      <c r="V210" s="738"/>
      <c r="W210" s="738"/>
      <c r="X210" s="738"/>
      <c r="Y210" s="738"/>
      <c r="Z210" s="738"/>
      <c r="AA210" s="738"/>
      <c r="AB210" s="738"/>
      <c r="AC210" s="738"/>
      <c r="AD210" s="738"/>
      <c r="AE210" s="738"/>
      <c r="AF210" s="738"/>
      <c r="AG210" s="738"/>
      <c r="AH210" s="738"/>
      <c r="AI210" s="738"/>
      <c r="AJ210" s="738"/>
      <c r="AK210" s="738"/>
      <c r="AL210" s="738"/>
      <c r="AM210" s="738"/>
      <c r="AN210" s="738"/>
      <c r="AO210" s="738"/>
    </row>
    <row r="211" spans="1:41">
      <c r="A211" s="791"/>
      <c r="B211" s="791"/>
      <c r="C211" s="791"/>
      <c r="D211" s="791"/>
      <c r="E211" s="738"/>
      <c r="F211" s="738"/>
      <c r="G211" s="738"/>
      <c r="H211" s="738"/>
      <c r="I211" s="738"/>
      <c r="J211" s="738"/>
      <c r="K211" s="738"/>
      <c r="L211" s="738"/>
      <c r="M211" s="738"/>
      <c r="N211" s="738"/>
      <c r="O211" s="738"/>
      <c r="P211" s="738"/>
      <c r="Q211" s="738"/>
      <c r="R211" s="738"/>
      <c r="S211" s="738"/>
      <c r="T211" s="738"/>
      <c r="U211" s="738"/>
      <c r="V211" s="738"/>
      <c r="W211" s="738"/>
      <c r="X211" s="738"/>
      <c r="Y211" s="738"/>
      <c r="Z211" s="738"/>
      <c r="AA211" s="738"/>
      <c r="AB211" s="738"/>
      <c r="AC211" s="738"/>
      <c r="AD211" s="738"/>
      <c r="AE211" s="738"/>
      <c r="AF211" s="738"/>
      <c r="AG211" s="738"/>
      <c r="AH211" s="738"/>
      <c r="AI211" s="738"/>
      <c r="AJ211" s="738"/>
      <c r="AK211" s="738"/>
      <c r="AL211" s="738"/>
      <c r="AM211" s="738"/>
      <c r="AN211" s="738"/>
      <c r="AO211" s="738"/>
    </row>
    <row r="212" spans="1:41">
      <c r="A212" s="791"/>
      <c r="B212" s="791"/>
      <c r="C212" s="791"/>
      <c r="D212" s="791"/>
      <c r="E212" s="738"/>
      <c r="F212" s="738"/>
      <c r="G212" s="738"/>
      <c r="H212" s="738"/>
      <c r="I212" s="738"/>
      <c r="J212" s="738"/>
      <c r="K212" s="738"/>
      <c r="L212" s="738"/>
      <c r="M212" s="738"/>
      <c r="N212" s="738"/>
      <c r="O212" s="738"/>
      <c r="P212" s="738"/>
      <c r="Q212" s="738"/>
      <c r="R212" s="738"/>
      <c r="S212" s="738"/>
      <c r="T212" s="738"/>
      <c r="U212" s="738"/>
      <c r="V212" s="738"/>
      <c r="W212" s="738"/>
      <c r="X212" s="738"/>
      <c r="Y212" s="738"/>
      <c r="Z212" s="738"/>
      <c r="AA212" s="738"/>
      <c r="AB212" s="738"/>
      <c r="AC212" s="738"/>
      <c r="AD212" s="738"/>
      <c r="AE212" s="738"/>
      <c r="AF212" s="738"/>
      <c r="AG212" s="738"/>
      <c r="AH212" s="738"/>
      <c r="AI212" s="738"/>
      <c r="AJ212" s="738"/>
      <c r="AK212" s="738"/>
      <c r="AL212" s="738"/>
      <c r="AM212" s="738"/>
      <c r="AN212" s="738"/>
      <c r="AO212" s="738"/>
    </row>
    <row r="213" spans="1:41">
      <c r="A213" s="791"/>
      <c r="B213" s="791"/>
      <c r="C213" s="791"/>
      <c r="D213" s="791"/>
      <c r="E213" s="738"/>
      <c r="F213" s="738"/>
      <c r="G213" s="738"/>
      <c r="H213" s="738"/>
      <c r="I213" s="738"/>
      <c r="J213" s="738"/>
      <c r="K213" s="738"/>
      <c r="L213" s="738"/>
      <c r="M213" s="738"/>
      <c r="N213" s="738"/>
      <c r="O213" s="738"/>
      <c r="P213" s="738"/>
      <c r="Q213" s="738"/>
      <c r="R213" s="738"/>
      <c r="S213" s="738"/>
      <c r="T213" s="738"/>
      <c r="U213" s="738"/>
      <c r="V213" s="738"/>
      <c r="W213" s="738"/>
      <c r="X213" s="738"/>
      <c r="Y213" s="738"/>
      <c r="Z213" s="738"/>
      <c r="AA213" s="738"/>
      <c r="AB213" s="738"/>
      <c r="AC213" s="738"/>
      <c r="AD213" s="738"/>
      <c r="AE213" s="738"/>
      <c r="AF213" s="738"/>
      <c r="AG213" s="738"/>
      <c r="AH213" s="738"/>
      <c r="AI213" s="738"/>
      <c r="AJ213" s="738"/>
      <c r="AK213" s="738"/>
      <c r="AL213" s="738"/>
      <c r="AM213" s="738"/>
      <c r="AN213" s="738"/>
      <c r="AO213" s="738"/>
    </row>
    <row r="214" spans="1:41">
      <c r="A214" s="791"/>
      <c r="B214" s="791"/>
      <c r="C214" s="791"/>
      <c r="D214" s="791"/>
      <c r="E214" s="738"/>
      <c r="F214" s="738"/>
      <c r="G214" s="738"/>
      <c r="H214" s="738"/>
      <c r="I214" s="738"/>
      <c r="J214" s="738"/>
      <c r="K214" s="738"/>
      <c r="L214" s="738"/>
      <c r="M214" s="738"/>
      <c r="N214" s="738"/>
      <c r="O214" s="738"/>
      <c r="P214" s="738"/>
      <c r="Q214" s="738"/>
      <c r="R214" s="738"/>
      <c r="S214" s="738"/>
      <c r="T214" s="738"/>
      <c r="U214" s="738"/>
      <c r="V214" s="738"/>
      <c r="W214" s="738"/>
      <c r="X214" s="738"/>
      <c r="Y214" s="738"/>
      <c r="Z214" s="738"/>
      <c r="AA214" s="738"/>
      <c r="AB214" s="738"/>
      <c r="AC214" s="738"/>
      <c r="AD214" s="738"/>
      <c r="AE214" s="738"/>
      <c r="AF214" s="738"/>
      <c r="AG214" s="738"/>
      <c r="AH214" s="738"/>
      <c r="AI214" s="738"/>
      <c r="AJ214" s="738"/>
      <c r="AK214" s="738"/>
      <c r="AL214" s="738"/>
      <c r="AM214" s="738"/>
      <c r="AN214" s="738"/>
      <c r="AO214" s="738"/>
    </row>
    <row r="215" spans="1:41">
      <c r="A215" s="791"/>
      <c r="B215" s="791"/>
      <c r="C215" s="791"/>
      <c r="D215" s="791"/>
      <c r="E215" s="738"/>
      <c r="F215" s="738"/>
      <c r="G215" s="738"/>
      <c r="H215" s="738"/>
      <c r="I215" s="738"/>
      <c r="J215" s="738"/>
      <c r="K215" s="738"/>
      <c r="L215" s="738"/>
      <c r="M215" s="738"/>
      <c r="N215" s="738"/>
      <c r="O215" s="738"/>
      <c r="P215" s="738"/>
      <c r="Q215" s="738"/>
      <c r="R215" s="738"/>
      <c r="S215" s="738"/>
      <c r="T215" s="738"/>
      <c r="U215" s="738"/>
      <c r="V215" s="738"/>
      <c r="W215" s="738"/>
      <c r="X215" s="738"/>
      <c r="Y215" s="738"/>
      <c r="Z215" s="738"/>
      <c r="AA215" s="738"/>
      <c r="AB215" s="738"/>
      <c r="AC215" s="738"/>
      <c r="AD215" s="738"/>
      <c r="AE215" s="738"/>
      <c r="AF215" s="738"/>
      <c r="AG215" s="738"/>
      <c r="AH215" s="738"/>
      <c r="AI215" s="738"/>
      <c r="AJ215" s="738"/>
      <c r="AK215" s="738"/>
      <c r="AL215" s="738"/>
      <c r="AM215" s="738"/>
      <c r="AN215" s="738"/>
      <c r="AO215" s="738"/>
    </row>
    <row r="216" spans="1:41">
      <c r="A216" s="791"/>
      <c r="B216" s="791"/>
      <c r="C216" s="791"/>
      <c r="D216" s="791"/>
      <c r="E216" s="738"/>
      <c r="F216" s="738"/>
      <c r="G216" s="738"/>
      <c r="H216" s="738"/>
      <c r="I216" s="738"/>
      <c r="J216" s="738"/>
      <c r="K216" s="738"/>
      <c r="L216" s="738"/>
      <c r="M216" s="738"/>
      <c r="N216" s="738"/>
      <c r="O216" s="738"/>
      <c r="P216" s="738"/>
      <c r="Q216" s="738"/>
      <c r="R216" s="738"/>
      <c r="S216" s="738"/>
      <c r="T216" s="738"/>
      <c r="U216" s="738"/>
      <c r="V216" s="738"/>
      <c r="W216" s="738"/>
      <c r="X216" s="738"/>
      <c r="Y216" s="738"/>
      <c r="Z216" s="738"/>
      <c r="AA216" s="738"/>
      <c r="AB216" s="738"/>
      <c r="AC216" s="738"/>
      <c r="AD216" s="738"/>
      <c r="AE216" s="738"/>
      <c r="AF216" s="738"/>
      <c r="AG216" s="738"/>
      <c r="AH216" s="738"/>
      <c r="AI216" s="738"/>
      <c r="AJ216" s="738"/>
      <c r="AK216" s="738"/>
      <c r="AL216" s="738"/>
      <c r="AM216" s="738"/>
      <c r="AN216" s="738"/>
      <c r="AO216" s="738"/>
    </row>
    <row r="217" spans="1:41">
      <c r="A217" s="791"/>
      <c r="B217" s="791"/>
      <c r="C217" s="791"/>
      <c r="D217" s="791"/>
      <c r="E217" s="738"/>
      <c r="F217" s="738"/>
      <c r="G217" s="738"/>
      <c r="H217" s="738"/>
      <c r="I217" s="738"/>
      <c r="J217" s="738"/>
      <c r="K217" s="738"/>
      <c r="L217" s="738"/>
      <c r="M217" s="738"/>
      <c r="N217" s="738"/>
      <c r="O217" s="738"/>
      <c r="P217" s="738"/>
      <c r="Q217" s="738"/>
      <c r="R217" s="738"/>
      <c r="S217" s="738"/>
      <c r="T217" s="738"/>
      <c r="U217" s="738"/>
      <c r="V217" s="738"/>
      <c r="W217" s="738"/>
      <c r="X217" s="738"/>
      <c r="Y217" s="738"/>
      <c r="Z217" s="738"/>
      <c r="AA217" s="738"/>
      <c r="AB217" s="738"/>
      <c r="AC217" s="738"/>
      <c r="AD217" s="738"/>
      <c r="AE217" s="738"/>
      <c r="AF217" s="738"/>
      <c r="AG217" s="738"/>
      <c r="AH217" s="738"/>
      <c r="AI217" s="738"/>
      <c r="AJ217" s="738"/>
      <c r="AK217" s="738"/>
      <c r="AL217" s="738"/>
      <c r="AM217" s="738"/>
      <c r="AN217" s="738"/>
      <c r="AO217" s="738"/>
    </row>
    <row r="218" spans="1:41">
      <c r="A218" s="791"/>
      <c r="B218" s="791"/>
      <c r="C218" s="791"/>
      <c r="D218" s="791"/>
      <c r="E218" s="738"/>
      <c r="F218" s="738"/>
      <c r="G218" s="738"/>
      <c r="H218" s="738"/>
      <c r="I218" s="738"/>
      <c r="J218" s="738"/>
      <c r="K218" s="738"/>
      <c r="L218" s="738"/>
      <c r="M218" s="738"/>
      <c r="N218" s="738"/>
      <c r="O218" s="738"/>
      <c r="P218" s="738"/>
      <c r="Q218" s="738"/>
      <c r="R218" s="738"/>
      <c r="S218" s="738"/>
      <c r="T218" s="738"/>
      <c r="U218" s="738"/>
      <c r="V218" s="738"/>
      <c r="W218" s="738"/>
      <c r="X218" s="738"/>
      <c r="Y218" s="738"/>
      <c r="Z218" s="738"/>
      <c r="AA218" s="738"/>
      <c r="AB218" s="738"/>
      <c r="AC218" s="738"/>
      <c r="AD218" s="738"/>
      <c r="AE218" s="738"/>
      <c r="AF218" s="738"/>
      <c r="AG218" s="738"/>
      <c r="AH218" s="738"/>
      <c r="AI218" s="738"/>
      <c r="AJ218" s="738"/>
      <c r="AK218" s="738"/>
      <c r="AL218" s="738"/>
      <c r="AM218" s="738"/>
      <c r="AN218" s="738"/>
      <c r="AO218" s="738"/>
    </row>
    <row r="219" spans="1:41">
      <c r="A219" s="791"/>
      <c r="B219" s="791"/>
      <c r="C219" s="791"/>
      <c r="D219" s="791"/>
      <c r="E219" s="738"/>
      <c r="F219" s="738"/>
      <c r="G219" s="738"/>
      <c r="H219" s="738"/>
      <c r="I219" s="738"/>
      <c r="J219" s="738"/>
      <c r="K219" s="738"/>
      <c r="L219" s="738"/>
      <c r="M219" s="738"/>
      <c r="N219" s="738"/>
      <c r="O219" s="738"/>
      <c r="P219" s="738"/>
      <c r="Q219" s="738"/>
      <c r="R219" s="738"/>
      <c r="S219" s="738"/>
      <c r="T219" s="738"/>
      <c r="U219" s="738"/>
      <c r="V219" s="738"/>
      <c r="W219" s="738"/>
      <c r="X219" s="738"/>
      <c r="Y219" s="738"/>
      <c r="Z219" s="738"/>
      <c r="AA219" s="738"/>
      <c r="AB219" s="738"/>
      <c r="AC219" s="738"/>
      <c r="AD219" s="738"/>
      <c r="AE219" s="738"/>
      <c r="AF219" s="738"/>
      <c r="AG219" s="738"/>
      <c r="AH219" s="738"/>
      <c r="AI219" s="738"/>
      <c r="AJ219" s="738"/>
      <c r="AK219" s="738"/>
      <c r="AL219" s="738"/>
      <c r="AM219" s="738"/>
      <c r="AN219" s="738"/>
      <c r="AO219" s="738"/>
    </row>
    <row r="220" spans="1:41">
      <c r="A220" s="791"/>
      <c r="B220" s="791"/>
      <c r="C220" s="791"/>
      <c r="D220" s="791"/>
      <c r="E220" s="738"/>
      <c r="F220" s="738"/>
      <c r="G220" s="738"/>
      <c r="H220" s="738"/>
      <c r="I220" s="738"/>
      <c r="J220" s="738"/>
      <c r="K220" s="738"/>
      <c r="L220" s="738"/>
      <c r="M220" s="738"/>
      <c r="N220" s="738"/>
      <c r="O220" s="738"/>
      <c r="P220" s="738"/>
      <c r="Q220" s="738"/>
      <c r="R220" s="738"/>
      <c r="S220" s="738"/>
      <c r="T220" s="738"/>
      <c r="U220" s="738"/>
      <c r="V220" s="738"/>
      <c r="W220" s="738"/>
      <c r="X220" s="738"/>
      <c r="Y220" s="738"/>
      <c r="Z220" s="738"/>
      <c r="AA220" s="738"/>
      <c r="AB220" s="738"/>
      <c r="AC220" s="738"/>
      <c r="AD220" s="738"/>
      <c r="AE220" s="738"/>
      <c r="AF220" s="738"/>
      <c r="AG220" s="738"/>
      <c r="AH220" s="738"/>
      <c r="AI220" s="738"/>
      <c r="AJ220" s="738"/>
      <c r="AK220" s="738"/>
      <c r="AL220" s="738"/>
      <c r="AM220" s="738"/>
      <c r="AN220" s="738"/>
      <c r="AO220" s="738"/>
    </row>
    <row r="221" spans="1:41">
      <c r="A221" s="791"/>
      <c r="B221" s="791"/>
      <c r="C221" s="791"/>
      <c r="D221" s="791"/>
      <c r="E221" s="738"/>
      <c r="F221" s="738"/>
      <c r="G221" s="738"/>
      <c r="H221" s="738"/>
      <c r="I221" s="738"/>
      <c r="J221" s="738"/>
      <c r="K221" s="738"/>
      <c r="L221" s="738"/>
      <c r="M221" s="738"/>
      <c r="N221" s="738"/>
      <c r="O221" s="738"/>
      <c r="P221" s="738"/>
      <c r="Q221" s="738"/>
      <c r="R221" s="738"/>
      <c r="S221" s="738"/>
      <c r="T221" s="738"/>
      <c r="U221" s="738"/>
      <c r="V221" s="738"/>
      <c r="W221" s="738"/>
      <c r="X221" s="738"/>
      <c r="Y221" s="738"/>
      <c r="Z221" s="738"/>
      <c r="AA221" s="738"/>
      <c r="AB221" s="738"/>
      <c r="AC221" s="738"/>
      <c r="AD221" s="738"/>
      <c r="AE221" s="738"/>
      <c r="AF221" s="738"/>
      <c r="AG221" s="738"/>
      <c r="AH221" s="738"/>
      <c r="AI221" s="738"/>
      <c r="AJ221" s="738"/>
      <c r="AK221" s="738"/>
      <c r="AL221" s="738"/>
      <c r="AM221" s="738"/>
      <c r="AN221" s="738"/>
      <c r="AO221" s="738"/>
    </row>
    <row r="222" spans="1:41">
      <c r="A222" s="791"/>
      <c r="B222" s="791"/>
      <c r="C222" s="791"/>
      <c r="D222" s="791"/>
      <c r="E222" s="738"/>
      <c r="F222" s="738"/>
      <c r="G222" s="738"/>
      <c r="H222" s="738"/>
      <c r="I222" s="738"/>
      <c r="J222" s="738"/>
      <c r="K222" s="738"/>
      <c r="L222" s="738"/>
      <c r="M222" s="738"/>
      <c r="N222" s="738"/>
      <c r="O222" s="738"/>
      <c r="P222" s="738"/>
      <c r="Q222" s="738"/>
      <c r="R222" s="738"/>
      <c r="S222" s="738"/>
      <c r="T222" s="738"/>
      <c r="U222" s="738"/>
      <c r="V222" s="738"/>
      <c r="W222" s="738"/>
      <c r="X222" s="738"/>
      <c r="Y222" s="738"/>
      <c r="Z222" s="738"/>
      <c r="AA222" s="738"/>
      <c r="AB222" s="738"/>
      <c r="AC222" s="738"/>
      <c r="AD222" s="738"/>
      <c r="AE222" s="738"/>
      <c r="AF222" s="738"/>
      <c r="AG222" s="738"/>
      <c r="AH222" s="738"/>
      <c r="AI222" s="738"/>
      <c r="AJ222" s="738"/>
      <c r="AK222" s="738"/>
      <c r="AL222" s="738"/>
      <c r="AM222" s="738"/>
      <c r="AN222" s="738"/>
      <c r="AO222" s="738"/>
    </row>
    <row r="223" spans="1:41">
      <c r="A223" s="791"/>
      <c r="B223" s="791"/>
      <c r="C223" s="791"/>
      <c r="D223" s="791"/>
      <c r="E223" s="738"/>
      <c r="F223" s="738"/>
      <c r="G223" s="738"/>
      <c r="H223" s="738"/>
      <c r="I223" s="738"/>
      <c r="J223" s="738"/>
      <c r="K223" s="738"/>
      <c r="L223" s="738"/>
      <c r="M223" s="738"/>
      <c r="N223" s="738"/>
      <c r="O223" s="738"/>
      <c r="P223" s="738"/>
      <c r="Q223" s="738"/>
      <c r="R223" s="738"/>
      <c r="S223" s="738"/>
      <c r="T223" s="738"/>
      <c r="U223" s="738"/>
      <c r="V223" s="738"/>
      <c r="W223" s="738"/>
      <c r="X223" s="738"/>
      <c r="Y223" s="738"/>
      <c r="Z223" s="738"/>
      <c r="AA223" s="738"/>
      <c r="AB223" s="738"/>
      <c r="AC223" s="738"/>
      <c r="AD223" s="738"/>
      <c r="AE223" s="738"/>
      <c r="AF223" s="738"/>
      <c r="AG223" s="738"/>
      <c r="AH223" s="738"/>
      <c r="AI223" s="738"/>
      <c r="AJ223" s="738"/>
      <c r="AK223" s="738"/>
      <c r="AL223" s="738"/>
      <c r="AM223" s="738"/>
      <c r="AN223" s="738"/>
      <c r="AO223" s="738"/>
    </row>
    <row r="224" spans="1:41">
      <c r="A224" s="791"/>
      <c r="B224" s="791"/>
      <c r="C224" s="791"/>
      <c r="D224" s="791"/>
      <c r="E224" s="738"/>
      <c r="F224" s="738"/>
      <c r="G224" s="738"/>
      <c r="H224" s="738"/>
      <c r="I224" s="738"/>
      <c r="J224" s="738"/>
      <c r="K224" s="738"/>
      <c r="L224" s="738"/>
      <c r="M224" s="738"/>
      <c r="N224" s="738"/>
      <c r="O224" s="738"/>
      <c r="P224" s="738"/>
      <c r="Q224" s="738"/>
      <c r="R224" s="738"/>
      <c r="S224" s="738"/>
      <c r="T224" s="738"/>
      <c r="U224" s="738"/>
      <c r="V224" s="738"/>
      <c r="W224" s="738"/>
      <c r="X224" s="738"/>
      <c r="Y224" s="738"/>
      <c r="Z224" s="738"/>
      <c r="AA224" s="738"/>
      <c r="AB224" s="738"/>
      <c r="AC224" s="738"/>
      <c r="AD224" s="738"/>
      <c r="AE224" s="738"/>
      <c r="AF224" s="738"/>
      <c r="AG224" s="738"/>
      <c r="AH224" s="738"/>
      <c r="AI224" s="738"/>
      <c r="AJ224" s="738"/>
      <c r="AK224" s="738"/>
      <c r="AL224" s="738"/>
      <c r="AM224" s="738"/>
      <c r="AN224" s="738"/>
      <c r="AO224" s="738"/>
    </row>
    <row r="225" spans="1:41">
      <c r="A225" s="791"/>
      <c r="B225" s="791"/>
      <c r="C225" s="791"/>
      <c r="D225" s="791"/>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8"/>
      <c r="AD225" s="738"/>
      <c r="AE225" s="738"/>
      <c r="AF225" s="738"/>
      <c r="AG225" s="738"/>
      <c r="AH225" s="738"/>
      <c r="AI225" s="738"/>
      <c r="AJ225" s="738"/>
      <c r="AK225" s="738"/>
      <c r="AL225" s="738"/>
      <c r="AM225" s="738"/>
      <c r="AN225" s="738"/>
      <c r="AO225" s="738"/>
    </row>
    <row r="226" spans="1:41">
      <c r="A226" s="791"/>
      <c r="B226" s="791"/>
      <c r="C226" s="791"/>
      <c r="D226" s="791"/>
      <c r="E226" s="738"/>
      <c r="F226" s="738"/>
      <c r="G226" s="738"/>
      <c r="H226" s="738"/>
      <c r="I226" s="738"/>
      <c r="J226" s="738"/>
      <c r="K226" s="738"/>
      <c r="L226" s="738"/>
      <c r="M226" s="738"/>
      <c r="N226" s="738"/>
      <c r="O226" s="738"/>
      <c r="P226" s="738"/>
      <c r="Q226" s="738"/>
      <c r="R226" s="738"/>
      <c r="S226" s="738"/>
      <c r="T226" s="738"/>
      <c r="U226" s="738"/>
      <c r="V226" s="738"/>
      <c r="W226" s="738"/>
      <c r="X226" s="738"/>
      <c r="Y226" s="738"/>
      <c r="Z226" s="738"/>
      <c r="AA226" s="738"/>
      <c r="AB226" s="738"/>
      <c r="AC226" s="738"/>
      <c r="AD226" s="738"/>
      <c r="AE226" s="738"/>
      <c r="AF226" s="738"/>
      <c r="AG226" s="738"/>
      <c r="AH226" s="738"/>
      <c r="AI226" s="738"/>
      <c r="AJ226" s="738"/>
      <c r="AK226" s="738"/>
      <c r="AL226" s="738"/>
      <c r="AM226" s="738"/>
      <c r="AN226" s="738"/>
      <c r="AO226" s="738"/>
    </row>
    <row r="227" spans="1:41">
      <c r="A227" s="791"/>
      <c r="B227" s="791"/>
      <c r="C227" s="791"/>
      <c r="D227" s="791"/>
      <c r="E227" s="738"/>
      <c r="F227" s="738"/>
      <c r="G227" s="738"/>
      <c r="H227" s="738"/>
      <c r="I227" s="738"/>
      <c r="J227" s="738"/>
      <c r="K227" s="738"/>
      <c r="L227" s="738"/>
      <c r="M227" s="738"/>
      <c r="N227" s="738"/>
      <c r="O227" s="738"/>
      <c r="P227" s="738"/>
      <c r="Q227" s="738"/>
      <c r="R227" s="738"/>
      <c r="S227" s="738"/>
      <c r="T227" s="738"/>
      <c r="U227" s="738"/>
      <c r="V227" s="738"/>
      <c r="W227" s="738"/>
      <c r="X227" s="738"/>
      <c r="Y227" s="738"/>
      <c r="Z227" s="738"/>
      <c r="AA227" s="738"/>
      <c r="AB227" s="738"/>
      <c r="AC227" s="738"/>
      <c r="AD227" s="738"/>
      <c r="AE227" s="738"/>
      <c r="AF227" s="738"/>
      <c r="AG227" s="738"/>
      <c r="AH227" s="738"/>
      <c r="AI227" s="738"/>
      <c r="AJ227" s="738"/>
      <c r="AK227" s="738"/>
      <c r="AL227" s="738"/>
      <c r="AM227" s="738"/>
      <c r="AN227" s="738"/>
      <c r="AO227" s="738"/>
    </row>
    <row r="228" spans="1:41">
      <c r="A228" s="791"/>
      <c r="B228" s="791"/>
      <c r="C228" s="791"/>
      <c r="D228" s="791"/>
      <c r="E228" s="738"/>
      <c r="F228" s="738"/>
      <c r="G228" s="738"/>
      <c r="H228" s="738"/>
      <c r="I228" s="738"/>
      <c r="J228" s="738"/>
      <c r="K228" s="738"/>
      <c r="L228" s="738"/>
      <c r="M228" s="738"/>
      <c r="N228" s="738"/>
      <c r="O228" s="738"/>
      <c r="P228" s="738"/>
      <c r="Q228" s="738"/>
      <c r="R228" s="738"/>
      <c r="S228" s="738"/>
      <c r="T228" s="738"/>
      <c r="U228" s="738"/>
      <c r="V228" s="738"/>
      <c r="W228" s="738"/>
      <c r="X228" s="738"/>
      <c r="Y228" s="738"/>
      <c r="Z228" s="738"/>
      <c r="AA228" s="738"/>
      <c r="AB228" s="738"/>
      <c r="AC228" s="738"/>
      <c r="AD228" s="738"/>
      <c r="AE228" s="738"/>
      <c r="AF228" s="738"/>
      <c r="AG228" s="738"/>
      <c r="AH228" s="738"/>
      <c r="AI228" s="738"/>
      <c r="AJ228" s="738"/>
      <c r="AK228" s="738"/>
      <c r="AL228" s="738"/>
      <c r="AM228" s="738"/>
      <c r="AN228" s="738"/>
      <c r="AO228" s="738"/>
    </row>
    <row r="229" spans="1:41">
      <c r="A229" s="791"/>
      <c r="B229" s="791"/>
      <c r="C229" s="791"/>
      <c r="D229" s="791"/>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38"/>
      <c r="AE229" s="738"/>
      <c r="AF229" s="738"/>
      <c r="AG229" s="738"/>
      <c r="AH229" s="738"/>
      <c r="AI229" s="738"/>
      <c r="AJ229" s="738"/>
      <c r="AK229" s="738"/>
      <c r="AL229" s="738"/>
      <c r="AM229" s="738"/>
      <c r="AN229" s="738"/>
      <c r="AO229" s="738"/>
    </row>
    <row r="230" spans="1:41">
      <c r="A230" s="791"/>
      <c r="B230" s="791"/>
      <c r="C230" s="791"/>
      <c r="D230" s="791"/>
      <c r="E230" s="738"/>
      <c r="F230" s="738"/>
      <c r="G230" s="738"/>
      <c r="H230" s="738"/>
      <c r="I230" s="738"/>
      <c r="J230" s="738"/>
      <c r="K230" s="738"/>
      <c r="L230" s="738"/>
      <c r="M230" s="738"/>
      <c r="N230" s="738"/>
      <c r="O230" s="738"/>
      <c r="P230" s="738"/>
      <c r="Q230" s="738"/>
      <c r="R230" s="738"/>
      <c r="S230" s="738"/>
      <c r="T230" s="738"/>
      <c r="U230" s="738"/>
      <c r="V230" s="738"/>
      <c r="W230" s="738"/>
      <c r="X230" s="738"/>
      <c r="Y230" s="738"/>
      <c r="Z230" s="738"/>
      <c r="AA230" s="738"/>
      <c r="AB230" s="738"/>
      <c r="AC230" s="738"/>
      <c r="AD230" s="738"/>
      <c r="AE230" s="738"/>
      <c r="AF230" s="738"/>
      <c r="AG230" s="738"/>
      <c r="AH230" s="738"/>
      <c r="AI230" s="738"/>
      <c r="AJ230" s="738"/>
      <c r="AK230" s="738"/>
      <c r="AL230" s="738"/>
      <c r="AM230" s="738"/>
      <c r="AN230" s="738"/>
      <c r="AO230" s="738"/>
    </row>
    <row r="231" spans="1:41">
      <c r="A231" s="791"/>
      <c r="B231" s="791"/>
      <c r="C231" s="791"/>
      <c r="D231" s="791"/>
      <c r="E231" s="738"/>
      <c r="F231" s="738"/>
      <c r="G231" s="738"/>
      <c r="H231" s="738"/>
      <c r="I231" s="738"/>
      <c r="J231" s="738"/>
      <c r="K231" s="738"/>
      <c r="L231" s="738"/>
      <c r="M231" s="738"/>
      <c r="N231" s="738"/>
      <c r="O231" s="738"/>
      <c r="P231" s="738"/>
      <c r="Q231" s="738"/>
      <c r="R231" s="738"/>
      <c r="S231" s="738"/>
      <c r="T231" s="738"/>
      <c r="U231" s="738"/>
      <c r="V231" s="738"/>
      <c r="W231" s="738"/>
      <c r="X231" s="738"/>
      <c r="Y231" s="738"/>
      <c r="Z231" s="738"/>
      <c r="AA231" s="738"/>
      <c r="AB231" s="738"/>
      <c r="AC231" s="738"/>
      <c r="AD231" s="738"/>
      <c r="AE231" s="738"/>
      <c r="AF231" s="738"/>
      <c r="AG231" s="738"/>
      <c r="AH231" s="738"/>
      <c r="AI231" s="738"/>
      <c r="AJ231" s="738"/>
      <c r="AK231" s="738"/>
      <c r="AL231" s="738"/>
      <c r="AM231" s="738"/>
      <c r="AN231" s="738"/>
      <c r="AO231" s="738"/>
    </row>
    <row r="232" spans="1:41">
      <c r="A232" s="791"/>
      <c r="B232" s="791"/>
      <c r="C232" s="791"/>
      <c r="D232" s="791"/>
      <c r="E232" s="738"/>
      <c r="F232" s="738"/>
      <c r="G232" s="738"/>
      <c r="H232" s="738"/>
      <c r="I232" s="738"/>
      <c r="J232" s="738"/>
      <c r="K232" s="738"/>
      <c r="L232" s="738"/>
      <c r="M232" s="738"/>
      <c r="N232" s="738"/>
      <c r="O232" s="738"/>
      <c r="P232" s="738"/>
      <c r="Q232" s="738"/>
      <c r="R232" s="738"/>
      <c r="S232" s="738"/>
      <c r="T232" s="738"/>
      <c r="U232" s="738"/>
      <c r="V232" s="738"/>
      <c r="W232" s="738"/>
      <c r="X232" s="738"/>
      <c r="Y232" s="738"/>
      <c r="Z232" s="738"/>
      <c r="AA232" s="738"/>
      <c r="AB232" s="738"/>
      <c r="AC232" s="738"/>
      <c r="AD232" s="738"/>
      <c r="AE232" s="738"/>
      <c r="AF232" s="738"/>
      <c r="AG232" s="738"/>
      <c r="AH232" s="738"/>
      <c r="AI232" s="738"/>
      <c r="AJ232" s="738"/>
      <c r="AK232" s="738"/>
      <c r="AL232" s="738"/>
      <c r="AM232" s="738"/>
      <c r="AN232" s="738"/>
      <c r="AO232" s="738"/>
    </row>
    <row r="233" spans="1:41">
      <c r="A233" s="791"/>
      <c r="B233" s="791"/>
      <c r="C233" s="791"/>
      <c r="D233" s="791"/>
      <c r="E233" s="738"/>
      <c r="F233" s="738"/>
      <c r="G233" s="738"/>
      <c r="H233" s="738"/>
      <c r="I233" s="738"/>
      <c r="J233" s="738"/>
      <c r="K233" s="738"/>
      <c r="L233" s="738"/>
      <c r="M233" s="738"/>
      <c r="N233" s="738"/>
      <c r="O233" s="738"/>
      <c r="P233" s="738"/>
      <c r="Q233" s="738"/>
      <c r="R233" s="738"/>
      <c r="S233" s="738"/>
      <c r="T233" s="738"/>
      <c r="U233" s="738"/>
      <c r="V233" s="738"/>
      <c r="W233" s="738"/>
      <c r="X233" s="738"/>
      <c r="Y233" s="738"/>
      <c r="Z233" s="738"/>
      <c r="AA233" s="738"/>
      <c r="AB233" s="738"/>
      <c r="AC233" s="738"/>
      <c r="AD233" s="738"/>
      <c r="AE233" s="738"/>
      <c r="AF233" s="738"/>
      <c r="AG233" s="738"/>
      <c r="AH233" s="738"/>
      <c r="AI233" s="738"/>
      <c r="AJ233" s="738"/>
      <c r="AK233" s="738"/>
      <c r="AL233" s="738"/>
      <c r="AM233" s="738"/>
      <c r="AN233" s="738"/>
      <c r="AO233" s="738"/>
    </row>
    <row r="234" spans="1:41">
      <c r="A234" s="791"/>
      <c r="B234" s="791"/>
      <c r="C234" s="791"/>
      <c r="D234" s="791"/>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8"/>
      <c r="AD234" s="738"/>
      <c r="AE234" s="738"/>
      <c r="AF234" s="738"/>
      <c r="AG234" s="738"/>
      <c r="AH234" s="738"/>
      <c r="AI234" s="738"/>
      <c r="AJ234" s="738"/>
      <c r="AK234" s="738"/>
      <c r="AL234" s="738"/>
      <c r="AM234" s="738"/>
      <c r="AN234" s="738"/>
      <c r="AO234" s="738"/>
    </row>
    <row r="235" spans="1:41">
      <c r="A235" s="791"/>
      <c r="B235" s="791"/>
      <c r="C235" s="791"/>
      <c r="D235" s="791"/>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8"/>
      <c r="AD235" s="738"/>
      <c r="AE235" s="738"/>
      <c r="AF235" s="738"/>
      <c r="AG235" s="738"/>
      <c r="AH235" s="738"/>
      <c r="AI235" s="738"/>
      <c r="AJ235" s="738"/>
      <c r="AK235" s="738"/>
      <c r="AL235" s="738"/>
      <c r="AM235" s="738"/>
      <c r="AN235" s="738"/>
      <c r="AO235" s="738"/>
    </row>
    <row r="236" spans="1:41">
      <c r="A236" s="791"/>
      <c r="B236" s="791"/>
      <c r="C236" s="791"/>
      <c r="D236" s="791"/>
      <c r="E236" s="738"/>
      <c r="F236" s="738"/>
      <c r="G236" s="738"/>
      <c r="H236" s="738"/>
      <c r="I236" s="738"/>
      <c r="J236" s="738"/>
      <c r="K236" s="738"/>
      <c r="L236" s="738"/>
      <c r="M236" s="738"/>
      <c r="N236" s="738"/>
      <c r="O236" s="738"/>
      <c r="P236" s="738"/>
      <c r="Q236" s="738"/>
      <c r="R236" s="738"/>
      <c r="S236" s="738"/>
      <c r="T236" s="738"/>
      <c r="U236" s="738"/>
      <c r="V236" s="738"/>
      <c r="W236" s="738"/>
      <c r="X236" s="738"/>
      <c r="Y236" s="738"/>
      <c r="Z236" s="738"/>
      <c r="AA236" s="738"/>
      <c r="AB236" s="738"/>
      <c r="AC236" s="738"/>
      <c r="AD236" s="738"/>
      <c r="AE236" s="738"/>
      <c r="AF236" s="738"/>
      <c r="AG236" s="738"/>
      <c r="AH236" s="738"/>
      <c r="AI236" s="738"/>
      <c r="AJ236" s="738"/>
      <c r="AK236" s="738"/>
      <c r="AL236" s="738"/>
      <c r="AM236" s="738"/>
      <c r="AN236" s="738"/>
      <c r="AO236" s="738"/>
    </row>
    <row r="237" spans="1:41">
      <c r="A237" s="791"/>
      <c r="B237" s="791"/>
      <c r="C237" s="791"/>
      <c r="D237" s="791"/>
      <c r="E237" s="738"/>
      <c r="F237" s="738"/>
      <c r="G237" s="738"/>
      <c r="H237" s="738"/>
      <c r="I237" s="738"/>
      <c r="J237" s="738"/>
      <c r="K237" s="738"/>
      <c r="L237" s="738"/>
      <c r="M237" s="738"/>
      <c r="N237" s="738"/>
      <c r="O237" s="738"/>
      <c r="P237" s="738"/>
      <c r="Q237" s="738"/>
      <c r="R237" s="738"/>
      <c r="S237" s="738"/>
      <c r="T237" s="738"/>
      <c r="U237" s="738"/>
      <c r="V237" s="738"/>
      <c r="W237" s="738"/>
      <c r="X237" s="738"/>
      <c r="Y237" s="738"/>
      <c r="Z237" s="738"/>
      <c r="AA237" s="738"/>
      <c r="AB237" s="738"/>
      <c r="AC237" s="738"/>
      <c r="AD237" s="738"/>
      <c r="AE237" s="738"/>
      <c r="AF237" s="738"/>
      <c r="AG237" s="738"/>
      <c r="AH237" s="738"/>
      <c r="AI237" s="738"/>
      <c r="AJ237" s="738"/>
      <c r="AK237" s="738"/>
      <c r="AL237" s="738"/>
      <c r="AM237" s="738"/>
      <c r="AN237" s="738"/>
      <c r="AO237" s="738"/>
    </row>
    <row r="238" spans="1:41">
      <c r="A238" s="791"/>
      <c r="B238" s="791"/>
      <c r="C238" s="791"/>
      <c r="D238" s="791"/>
      <c r="E238" s="738"/>
      <c r="F238" s="738"/>
      <c r="G238" s="738"/>
      <c r="H238" s="738"/>
      <c r="I238" s="738"/>
      <c r="J238" s="738"/>
      <c r="K238" s="738"/>
      <c r="L238" s="738"/>
      <c r="M238" s="738"/>
      <c r="N238" s="738"/>
      <c r="O238" s="738"/>
      <c r="P238" s="738"/>
      <c r="Q238" s="738"/>
      <c r="R238" s="738"/>
      <c r="S238" s="738"/>
      <c r="T238" s="738"/>
      <c r="U238" s="738"/>
      <c r="V238" s="738"/>
      <c r="W238" s="738"/>
      <c r="X238" s="738"/>
      <c r="Y238" s="738"/>
      <c r="Z238" s="738"/>
      <c r="AA238" s="738"/>
      <c r="AB238" s="738"/>
      <c r="AC238" s="738"/>
      <c r="AD238" s="738"/>
      <c r="AE238" s="738"/>
      <c r="AF238" s="738"/>
      <c r="AG238" s="738"/>
      <c r="AH238" s="738"/>
      <c r="AI238" s="738"/>
      <c r="AJ238" s="738"/>
      <c r="AK238" s="738"/>
      <c r="AL238" s="738"/>
      <c r="AM238" s="738"/>
      <c r="AN238" s="738"/>
      <c r="AO238" s="738"/>
    </row>
    <row r="239" spans="1:41">
      <c r="A239" s="791"/>
      <c r="B239" s="791"/>
      <c r="C239" s="791"/>
      <c r="D239" s="791"/>
      <c r="E239" s="738"/>
      <c r="F239" s="738"/>
      <c r="G239" s="738"/>
      <c r="H239" s="738"/>
      <c r="I239" s="738"/>
      <c r="J239" s="738"/>
      <c r="K239" s="738"/>
      <c r="L239" s="738"/>
      <c r="M239" s="738"/>
      <c r="N239" s="738"/>
      <c r="O239" s="738"/>
      <c r="P239" s="738"/>
      <c r="Q239" s="738"/>
      <c r="R239" s="738"/>
      <c r="S239" s="738"/>
      <c r="T239" s="738"/>
      <c r="U239" s="738"/>
      <c r="V239" s="738"/>
      <c r="W239" s="738"/>
      <c r="X239" s="738"/>
      <c r="Y239" s="738"/>
      <c r="Z239" s="738"/>
      <c r="AA239" s="738"/>
      <c r="AB239" s="738"/>
      <c r="AC239" s="738"/>
      <c r="AD239" s="738"/>
      <c r="AE239" s="738"/>
      <c r="AF239" s="738"/>
      <c r="AG239" s="738"/>
      <c r="AH239" s="738"/>
      <c r="AI239" s="738"/>
      <c r="AJ239" s="738"/>
      <c r="AK239" s="738"/>
      <c r="AL239" s="738"/>
      <c r="AM239" s="738"/>
      <c r="AN239" s="738"/>
      <c r="AO239" s="738"/>
    </row>
    <row r="240" spans="1:41">
      <c r="A240" s="791"/>
      <c r="B240" s="791"/>
      <c r="C240" s="791"/>
      <c r="D240" s="791"/>
      <c r="E240" s="738"/>
      <c r="F240" s="738"/>
      <c r="G240" s="738"/>
      <c r="H240" s="738"/>
      <c r="I240" s="738"/>
      <c r="J240" s="738"/>
      <c r="K240" s="738"/>
      <c r="L240" s="738"/>
      <c r="M240" s="738"/>
      <c r="N240" s="738"/>
      <c r="O240" s="738"/>
      <c r="P240" s="738"/>
      <c r="Q240" s="738"/>
      <c r="R240" s="738"/>
      <c r="S240" s="738"/>
      <c r="T240" s="738"/>
      <c r="U240" s="738"/>
      <c r="V240" s="738"/>
      <c r="W240" s="738"/>
      <c r="X240" s="738"/>
      <c r="Y240" s="738"/>
      <c r="Z240" s="738"/>
      <c r="AA240" s="738"/>
      <c r="AB240" s="738"/>
      <c r="AC240" s="738"/>
      <c r="AD240" s="738"/>
      <c r="AE240" s="738"/>
      <c r="AF240" s="738"/>
      <c r="AG240" s="738"/>
      <c r="AH240" s="738"/>
      <c r="AI240" s="738"/>
      <c r="AJ240" s="738"/>
      <c r="AK240" s="738"/>
      <c r="AL240" s="738"/>
      <c r="AM240" s="738"/>
      <c r="AN240" s="738"/>
      <c r="AO240" s="738"/>
    </row>
    <row r="241" spans="1:41">
      <c r="A241" s="791"/>
      <c r="B241" s="791"/>
      <c r="C241" s="791"/>
      <c r="D241" s="791"/>
      <c r="E241" s="738"/>
      <c r="F241" s="738"/>
      <c r="G241" s="738"/>
      <c r="H241" s="738"/>
      <c r="I241" s="738"/>
      <c r="J241" s="738"/>
      <c r="K241" s="738"/>
      <c r="L241" s="738"/>
      <c r="M241" s="738"/>
      <c r="N241" s="738"/>
      <c r="O241" s="738"/>
      <c r="P241" s="738"/>
      <c r="Q241" s="738"/>
      <c r="R241" s="738"/>
      <c r="S241" s="738"/>
      <c r="T241" s="738"/>
      <c r="U241" s="738"/>
      <c r="V241" s="738"/>
      <c r="W241" s="738"/>
      <c r="X241" s="738"/>
      <c r="Y241" s="738"/>
      <c r="Z241" s="738"/>
      <c r="AA241" s="738"/>
      <c r="AB241" s="738"/>
      <c r="AC241" s="738"/>
      <c r="AD241" s="738"/>
      <c r="AE241" s="738"/>
      <c r="AF241" s="738"/>
      <c r="AG241" s="738"/>
      <c r="AH241" s="738"/>
      <c r="AI241" s="738"/>
      <c r="AJ241" s="738"/>
      <c r="AK241" s="738"/>
      <c r="AL241" s="738"/>
      <c r="AM241" s="738"/>
      <c r="AN241" s="738"/>
      <c r="AO241" s="738"/>
    </row>
    <row r="242" spans="1:41">
      <c r="A242" s="791"/>
      <c r="B242" s="791"/>
      <c r="C242" s="791"/>
      <c r="D242" s="791"/>
      <c r="E242" s="738"/>
      <c r="F242" s="738"/>
      <c r="G242" s="738"/>
      <c r="H242" s="738"/>
      <c r="I242" s="738"/>
      <c r="J242" s="738"/>
      <c r="K242" s="738"/>
      <c r="L242" s="738"/>
      <c r="M242" s="738"/>
      <c r="N242" s="738"/>
      <c r="O242" s="738"/>
      <c r="P242" s="738"/>
      <c r="Q242" s="738"/>
      <c r="R242" s="738"/>
      <c r="S242" s="738"/>
      <c r="T242" s="738"/>
      <c r="U242" s="738"/>
      <c r="V242" s="738"/>
      <c r="W242" s="738"/>
      <c r="X242" s="738"/>
      <c r="Y242" s="738"/>
      <c r="Z242" s="738"/>
      <c r="AA242" s="738"/>
      <c r="AB242" s="738"/>
      <c r="AC242" s="738"/>
      <c r="AD242" s="738"/>
      <c r="AE242" s="738"/>
      <c r="AF242" s="738"/>
      <c r="AG242" s="738"/>
      <c r="AH242" s="738"/>
      <c r="AI242" s="738"/>
      <c r="AJ242" s="738"/>
      <c r="AK242" s="738"/>
      <c r="AL242" s="738"/>
      <c r="AM242" s="738"/>
      <c r="AN242" s="738"/>
      <c r="AO242" s="738"/>
    </row>
    <row r="243" spans="1:41">
      <c r="A243" s="791"/>
      <c r="B243" s="791"/>
      <c r="C243" s="791"/>
      <c r="D243" s="791"/>
      <c r="E243" s="738"/>
      <c r="F243" s="738"/>
      <c r="G243" s="738"/>
      <c r="H243" s="738"/>
      <c r="I243" s="738"/>
      <c r="J243" s="738"/>
      <c r="K243" s="738"/>
      <c r="L243" s="738"/>
      <c r="M243" s="738"/>
      <c r="N243" s="738"/>
      <c r="O243" s="738"/>
      <c r="P243" s="738"/>
      <c r="Q243" s="738"/>
      <c r="R243" s="738"/>
      <c r="S243" s="738"/>
      <c r="T243" s="738"/>
      <c r="U243" s="738"/>
      <c r="V243" s="738"/>
      <c r="W243" s="738"/>
      <c r="X243" s="738"/>
      <c r="Y243" s="738"/>
      <c r="Z243" s="738"/>
      <c r="AA243" s="738"/>
      <c r="AB243" s="738"/>
      <c r="AC243" s="738"/>
      <c r="AD243" s="738"/>
      <c r="AE243" s="738"/>
      <c r="AF243" s="738"/>
      <c r="AG243" s="738"/>
      <c r="AH243" s="738"/>
      <c r="AI243" s="738"/>
      <c r="AJ243" s="738"/>
      <c r="AK243" s="738"/>
      <c r="AL243" s="738"/>
      <c r="AM243" s="738"/>
      <c r="AN243" s="738"/>
      <c r="AO243" s="738"/>
    </row>
    <row r="244" spans="1:41">
      <c r="A244" s="791"/>
      <c r="B244" s="791"/>
      <c r="C244" s="791"/>
      <c r="D244" s="791"/>
      <c r="E244" s="738"/>
      <c r="F244" s="738"/>
      <c r="G244" s="738"/>
      <c r="H244" s="738"/>
      <c r="I244" s="738"/>
      <c r="J244" s="738"/>
      <c r="K244" s="738"/>
      <c r="L244" s="738"/>
      <c r="M244" s="738"/>
      <c r="N244" s="738"/>
      <c r="O244" s="738"/>
      <c r="P244" s="738"/>
      <c r="Q244" s="738"/>
      <c r="R244" s="738"/>
      <c r="S244" s="738"/>
      <c r="T244" s="738"/>
      <c r="U244" s="738"/>
      <c r="V244" s="738"/>
      <c r="W244" s="738"/>
      <c r="X244" s="738"/>
      <c r="Y244" s="738"/>
      <c r="Z244" s="738"/>
      <c r="AA244" s="738"/>
      <c r="AB244" s="738"/>
      <c r="AC244" s="738"/>
      <c r="AD244" s="738"/>
      <c r="AE244" s="738"/>
      <c r="AF244" s="738"/>
      <c r="AG244" s="738"/>
      <c r="AH244" s="738"/>
      <c r="AI244" s="738"/>
      <c r="AJ244" s="738"/>
      <c r="AK244" s="738"/>
      <c r="AL244" s="738"/>
      <c r="AM244" s="738"/>
      <c r="AN244" s="738"/>
      <c r="AO244" s="738"/>
    </row>
    <row r="245" spans="1:41">
      <c r="A245" s="791"/>
      <c r="B245" s="791"/>
      <c r="C245" s="791"/>
      <c r="D245" s="791"/>
      <c r="E245" s="738"/>
      <c r="F245" s="738"/>
      <c r="G245" s="738"/>
      <c r="H245" s="738"/>
      <c r="I245" s="738"/>
      <c r="J245" s="738"/>
      <c r="K245" s="738"/>
      <c r="L245" s="738"/>
      <c r="M245" s="738"/>
      <c r="N245" s="738"/>
      <c r="O245" s="738"/>
      <c r="P245" s="738"/>
      <c r="Q245" s="738"/>
      <c r="R245" s="738"/>
      <c r="S245" s="738"/>
      <c r="T245" s="738"/>
      <c r="U245" s="738"/>
      <c r="V245" s="738"/>
      <c r="W245" s="738"/>
      <c r="X245" s="738"/>
      <c r="Y245" s="738"/>
      <c r="Z245" s="738"/>
      <c r="AA245" s="738"/>
      <c r="AB245" s="738"/>
      <c r="AC245" s="738"/>
      <c r="AD245" s="738"/>
      <c r="AE245" s="738"/>
      <c r="AF245" s="738"/>
      <c r="AG245" s="738"/>
      <c r="AH245" s="738"/>
      <c r="AI245" s="738"/>
      <c r="AJ245" s="738"/>
      <c r="AK245" s="738"/>
      <c r="AL245" s="738"/>
      <c r="AM245" s="738"/>
      <c r="AN245" s="738"/>
      <c r="AO245" s="738"/>
    </row>
    <row r="246" spans="1:41">
      <c r="A246" s="791"/>
      <c r="B246" s="791"/>
      <c r="C246" s="791"/>
      <c r="D246" s="791"/>
      <c r="E246" s="738"/>
      <c r="F246" s="738"/>
      <c r="G246" s="738"/>
      <c r="H246" s="738"/>
      <c r="I246" s="738"/>
      <c r="J246" s="738"/>
      <c r="K246" s="738"/>
      <c r="L246" s="738"/>
      <c r="M246" s="738"/>
      <c r="N246" s="738"/>
      <c r="O246" s="738"/>
      <c r="P246" s="738"/>
      <c r="Q246" s="738"/>
      <c r="R246" s="738"/>
      <c r="S246" s="738"/>
      <c r="T246" s="738"/>
      <c r="U246" s="738"/>
      <c r="V246" s="738"/>
      <c r="W246" s="738"/>
      <c r="X246" s="738"/>
      <c r="Y246" s="738"/>
      <c r="Z246" s="738"/>
      <c r="AA246" s="738"/>
      <c r="AB246" s="738"/>
      <c r="AC246" s="738"/>
      <c r="AD246" s="738"/>
      <c r="AE246" s="738"/>
      <c r="AF246" s="738"/>
      <c r="AG246" s="738"/>
      <c r="AH246" s="738"/>
      <c r="AI246" s="738"/>
      <c r="AJ246" s="738"/>
      <c r="AK246" s="738"/>
      <c r="AL246" s="738"/>
      <c r="AM246" s="738"/>
      <c r="AN246" s="738"/>
      <c r="AO246" s="738"/>
    </row>
    <row r="247" spans="1:41">
      <c r="A247" s="791"/>
      <c r="B247" s="791"/>
      <c r="C247" s="791"/>
      <c r="D247" s="791"/>
      <c r="E247" s="738"/>
      <c r="F247" s="738"/>
      <c r="G247" s="738"/>
      <c r="H247" s="738"/>
      <c r="I247" s="738"/>
      <c r="J247" s="738"/>
      <c r="K247" s="738"/>
      <c r="L247" s="738"/>
      <c r="M247" s="738"/>
      <c r="N247" s="738"/>
      <c r="O247" s="738"/>
      <c r="P247" s="738"/>
      <c r="Q247" s="738"/>
      <c r="R247" s="738"/>
      <c r="S247" s="738"/>
      <c r="T247" s="738"/>
      <c r="U247" s="738"/>
      <c r="V247" s="738"/>
      <c r="W247" s="738"/>
      <c r="X247" s="738"/>
      <c r="Y247" s="738"/>
      <c r="Z247" s="738"/>
      <c r="AA247" s="738"/>
      <c r="AB247" s="738"/>
      <c r="AC247" s="738"/>
      <c r="AD247" s="738"/>
      <c r="AE247" s="738"/>
      <c r="AF247" s="738"/>
      <c r="AG247" s="738"/>
      <c r="AH247" s="738"/>
      <c r="AI247" s="738"/>
      <c r="AJ247" s="738"/>
      <c r="AK247" s="738"/>
      <c r="AL247" s="738"/>
      <c r="AM247" s="738"/>
      <c r="AN247" s="738"/>
      <c r="AO247" s="738"/>
    </row>
    <row r="248" spans="1:41">
      <c r="A248" s="791"/>
      <c r="B248" s="791"/>
      <c r="C248" s="791"/>
      <c r="D248" s="791"/>
      <c r="E248" s="738"/>
      <c r="F248" s="738"/>
      <c r="G248" s="738"/>
      <c r="H248" s="738"/>
      <c r="I248" s="738"/>
      <c r="J248" s="738"/>
      <c r="K248" s="738"/>
      <c r="L248" s="738"/>
      <c r="M248" s="738"/>
      <c r="N248" s="738"/>
      <c r="O248" s="738"/>
      <c r="P248" s="738"/>
      <c r="Q248" s="738"/>
      <c r="R248" s="738"/>
      <c r="S248" s="738"/>
      <c r="T248" s="738"/>
      <c r="U248" s="738"/>
      <c r="V248" s="738"/>
      <c r="W248" s="738"/>
      <c r="X248" s="738"/>
      <c r="Y248" s="738"/>
      <c r="Z248" s="738"/>
      <c r="AA248" s="738"/>
      <c r="AB248" s="738"/>
      <c r="AC248" s="738"/>
      <c r="AD248" s="738"/>
      <c r="AE248" s="738"/>
      <c r="AF248" s="738"/>
      <c r="AG248" s="738"/>
      <c r="AH248" s="738"/>
      <c r="AI248" s="738"/>
      <c r="AJ248" s="738"/>
      <c r="AK248" s="738"/>
      <c r="AL248" s="738"/>
      <c r="AM248" s="738"/>
      <c r="AN248" s="738"/>
      <c r="AO248" s="738"/>
    </row>
    <row r="249" spans="1:41">
      <c r="A249" s="791"/>
      <c r="B249" s="791"/>
      <c r="C249" s="791"/>
      <c r="D249" s="791"/>
      <c r="E249" s="738"/>
      <c r="F249" s="738"/>
      <c r="G249" s="738"/>
      <c r="H249" s="738"/>
      <c r="I249" s="738"/>
      <c r="J249" s="738"/>
      <c r="K249" s="738"/>
      <c r="L249" s="738"/>
      <c r="M249" s="738"/>
      <c r="N249" s="738"/>
      <c r="O249" s="738"/>
      <c r="P249" s="738"/>
      <c r="Q249" s="738"/>
      <c r="R249" s="738"/>
      <c r="S249" s="738"/>
      <c r="T249" s="738"/>
      <c r="U249" s="738"/>
      <c r="V249" s="738"/>
      <c r="W249" s="738"/>
      <c r="X249" s="738"/>
      <c r="Y249" s="738"/>
      <c r="Z249" s="738"/>
      <c r="AA249" s="738"/>
      <c r="AB249" s="738"/>
      <c r="AC249" s="738"/>
      <c r="AD249" s="738"/>
      <c r="AE249" s="738"/>
      <c r="AF249" s="738"/>
      <c r="AG249" s="738"/>
      <c r="AH249" s="738"/>
      <c r="AI249" s="738"/>
      <c r="AJ249" s="738"/>
      <c r="AK249" s="738"/>
      <c r="AL249" s="738"/>
      <c r="AM249" s="738"/>
      <c r="AN249" s="738"/>
      <c r="AO249" s="738"/>
    </row>
    <row r="250" spans="1:41">
      <c r="A250" s="791"/>
      <c r="B250" s="791"/>
      <c r="C250" s="791"/>
      <c r="D250" s="791"/>
      <c r="E250" s="738"/>
      <c r="F250" s="738"/>
      <c r="G250" s="738"/>
      <c r="H250" s="738"/>
      <c r="I250" s="738"/>
      <c r="J250" s="738"/>
      <c r="K250" s="738"/>
      <c r="L250" s="738"/>
      <c r="M250" s="738"/>
      <c r="N250" s="738"/>
      <c r="O250" s="738"/>
      <c r="P250" s="738"/>
      <c r="Q250" s="738"/>
      <c r="R250" s="738"/>
      <c r="S250" s="738"/>
      <c r="T250" s="738"/>
      <c r="U250" s="738"/>
      <c r="V250" s="738"/>
      <c r="W250" s="738"/>
      <c r="X250" s="738"/>
      <c r="Y250" s="738"/>
      <c r="Z250" s="738"/>
      <c r="AA250" s="738"/>
      <c r="AB250" s="738"/>
      <c r="AC250" s="738"/>
      <c r="AD250" s="738"/>
      <c r="AE250" s="738"/>
      <c r="AF250" s="738"/>
      <c r="AG250" s="738"/>
      <c r="AH250" s="738"/>
      <c r="AI250" s="738"/>
      <c r="AJ250" s="738"/>
      <c r="AK250" s="738"/>
      <c r="AL250" s="738"/>
      <c r="AM250" s="738"/>
      <c r="AN250" s="738"/>
      <c r="AO250" s="738"/>
    </row>
    <row r="251" spans="1:41">
      <c r="A251" s="791"/>
      <c r="B251" s="791"/>
      <c r="C251" s="791"/>
      <c r="D251" s="791"/>
      <c r="E251" s="738"/>
      <c r="F251" s="738"/>
      <c r="G251" s="738"/>
      <c r="H251" s="738"/>
      <c r="I251" s="738"/>
      <c r="J251" s="738"/>
      <c r="K251" s="738"/>
      <c r="L251" s="738"/>
      <c r="M251" s="738"/>
      <c r="N251" s="738"/>
      <c r="O251" s="738"/>
      <c r="P251" s="738"/>
      <c r="Q251" s="738"/>
      <c r="R251" s="738"/>
      <c r="S251" s="738"/>
      <c r="T251" s="738"/>
      <c r="U251" s="738"/>
      <c r="V251" s="738"/>
      <c r="W251" s="738"/>
      <c r="X251" s="738"/>
      <c r="Y251" s="738"/>
      <c r="Z251" s="738"/>
      <c r="AA251" s="738"/>
      <c r="AB251" s="738"/>
      <c r="AC251" s="738"/>
      <c r="AD251" s="738"/>
      <c r="AE251" s="738"/>
      <c r="AF251" s="738"/>
      <c r="AG251" s="738"/>
      <c r="AH251" s="738"/>
      <c r="AI251" s="738"/>
      <c r="AJ251" s="738"/>
      <c r="AK251" s="738"/>
      <c r="AL251" s="738"/>
      <c r="AM251" s="738"/>
      <c r="AN251" s="738"/>
      <c r="AO251" s="738"/>
    </row>
    <row r="252" spans="1:41">
      <c r="A252" s="791"/>
      <c r="B252" s="791"/>
      <c r="C252" s="791"/>
      <c r="D252" s="791"/>
      <c r="E252" s="738"/>
      <c r="F252" s="738"/>
      <c r="G252" s="738"/>
      <c r="H252" s="738"/>
      <c r="I252" s="738"/>
      <c r="J252" s="738"/>
      <c r="K252" s="738"/>
      <c r="L252" s="738"/>
      <c r="M252" s="738"/>
      <c r="N252" s="738"/>
      <c r="O252" s="738"/>
      <c r="P252" s="738"/>
      <c r="Q252" s="738"/>
      <c r="R252" s="738"/>
      <c r="S252" s="738"/>
      <c r="T252" s="738"/>
      <c r="U252" s="738"/>
      <c r="V252" s="738"/>
      <c r="W252" s="738"/>
      <c r="X252" s="738"/>
      <c r="Y252" s="738"/>
      <c r="Z252" s="738"/>
      <c r="AA252" s="738"/>
      <c r="AB252" s="738"/>
      <c r="AC252" s="738"/>
      <c r="AD252" s="738"/>
      <c r="AE252" s="738"/>
      <c r="AF252" s="738"/>
      <c r="AG252" s="738"/>
      <c r="AH252" s="738"/>
      <c r="AI252" s="738"/>
      <c r="AJ252" s="738"/>
      <c r="AK252" s="738"/>
      <c r="AL252" s="738"/>
      <c r="AM252" s="738"/>
      <c r="AN252" s="738"/>
      <c r="AO252" s="738"/>
    </row>
    <row r="253" spans="1:41">
      <c r="A253" s="791"/>
      <c r="B253" s="791"/>
      <c r="C253" s="791"/>
      <c r="D253" s="791"/>
      <c r="E253" s="738"/>
      <c r="F253" s="738"/>
      <c r="G253" s="738"/>
      <c r="H253" s="738"/>
      <c r="I253" s="738"/>
      <c r="J253" s="738"/>
      <c r="K253" s="738"/>
      <c r="L253" s="738"/>
      <c r="M253" s="738"/>
      <c r="N253" s="738"/>
      <c r="O253" s="738"/>
      <c r="P253" s="738"/>
      <c r="Q253" s="738"/>
      <c r="R253" s="738"/>
      <c r="S253" s="738"/>
      <c r="T253" s="738"/>
      <c r="U253" s="738"/>
      <c r="V253" s="738"/>
      <c r="W253" s="738"/>
      <c r="X253" s="738"/>
      <c r="Y253" s="738"/>
      <c r="Z253" s="738"/>
      <c r="AA253" s="738"/>
      <c r="AB253" s="738"/>
      <c r="AC253" s="738"/>
      <c r="AD253" s="738"/>
      <c r="AE253" s="738"/>
      <c r="AF253" s="738"/>
      <c r="AG253" s="738"/>
      <c r="AH253" s="738"/>
      <c r="AI253" s="738"/>
      <c r="AJ253" s="738"/>
      <c r="AK253" s="738"/>
      <c r="AL253" s="738"/>
      <c r="AM253" s="738"/>
      <c r="AN253" s="738"/>
      <c r="AO253" s="738"/>
    </row>
    <row r="254" spans="1:41">
      <c r="A254" s="791"/>
      <c r="B254" s="791"/>
      <c r="C254" s="791"/>
      <c r="D254" s="791"/>
      <c r="E254" s="738"/>
      <c r="F254" s="738"/>
      <c r="G254" s="738"/>
      <c r="H254" s="738"/>
      <c r="I254" s="738"/>
      <c r="J254" s="738"/>
      <c r="K254" s="738"/>
      <c r="L254" s="738"/>
      <c r="M254" s="738"/>
      <c r="N254" s="738"/>
      <c r="O254" s="738"/>
      <c r="P254" s="738"/>
      <c r="Q254" s="738"/>
      <c r="R254" s="738"/>
      <c r="S254" s="738"/>
      <c r="T254" s="738"/>
      <c r="U254" s="738"/>
      <c r="V254" s="738"/>
      <c r="W254" s="738"/>
      <c r="X254" s="738"/>
      <c r="Y254" s="738"/>
      <c r="Z254" s="738"/>
      <c r="AA254" s="738"/>
      <c r="AB254" s="738"/>
      <c r="AC254" s="738"/>
      <c r="AD254" s="738"/>
      <c r="AE254" s="738"/>
      <c r="AF254" s="738"/>
      <c r="AG254" s="738"/>
      <c r="AH254" s="738"/>
      <c r="AI254" s="738"/>
      <c r="AJ254" s="738"/>
      <c r="AK254" s="738"/>
      <c r="AL254" s="738"/>
      <c r="AM254" s="738"/>
      <c r="AN254" s="738"/>
      <c r="AO254" s="738"/>
    </row>
    <row r="255" spans="1:41">
      <c r="A255" s="791"/>
      <c r="B255" s="791"/>
      <c r="C255" s="791"/>
      <c r="D255" s="791"/>
      <c r="E255" s="738"/>
      <c r="F255" s="738"/>
      <c r="G255" s="738"/>
      <c r="H255" s="738"/>
      <c r="I255" s="738"/>
      <c r="J255" s="738"/>
      <c r="K255" s="738"/>
      <c r="L255" s="738"/>
      <c r="M255" s="738"/>
      <c r="N255" s="738"/>
      <c r="O255" s="738"/>
      <c r="P255" s="738"/>
      <c r="Q255" s="738"/>
      <c r="R255" s="738"/>
      <c r="S255" s="738"/>
      <c r="T255" s="738"/>
      <c r="U255" s="738"/>
      <c r="V255" s="738"/>
      <c r="W255" s="738"/>
      <c r="X255" s="738"/>
      <c r="Y255" s="738"/>
      <c r="Z255" s="738"/>
      <c r="AA255" s="738"/>
      <c r="AB255" s="738"/>
      <c r="AC255" s="738"/>
      <c r="AD255" s="738"/>
      <c r="AE255" s="738"/>
      <c r="AF255" s="738"/>
      <c r="AG255" s="738"/>
      <c r="AH255" s="738"/>
      <c r="AI255" s="738"/>
      <c r="AJ255" s="738"/>
      <c r="AK255" s="738"/>
      <c r="AL255" s="738"/>
      <c r="AM255" s="738"/>
      <c r="AN255" s="738"/>
      <c r="AO255" s="738"/>
    </row>
    <row r="256" spans="1:41">
      <c r="A256" s="791"/>
      <c r="B256" s="791"/>
      <c r="C256" s="791"/>
      <c r="D256" s="791"/>
      <c r="E256" s="738"/>
      <c r="F256" s="738"/>
      <c r="G256" s="738"/>
      <c r="H256" s="738"/>
      <c r="I256" s="738"/>
      <c r="J256" s="738"/>
      <c r="K256" s="738"/>
      <c r="L256" s="738"/>
      <c r="M256" s="738"/>
      <c r="N256" s="738"/>
      <c r="O256" s="738"/>
      <c r="P256" s="738"/>
      <c r="Q256" s="738"/>
      <c r="R256" s="738"/>
      <c r="S256" s="738"/>
      <c r="T256" s="738"/>
      <c r="U256" s="738"/>
      <c r="V256" s="738"/>
      <c r="W256" s="738"/>
      <c r="X256" s="738"/>
      <c r="Y256" s="738"/>
      <c r="Z256" s="738"/>
      <c r="AA256" s="738"/>
      <c r="AB256" s="738"/>
      <c r="AC256" s="738"/>
      <c r="AD256" s="738"/>
      <c r="AE256" s="738"/>
      <c r="AF256" s="738"/>
      <c r="AG256" s="738"/>
      <c r="AH256" s="738"/>
      <c r="AI256" s="738"/>
      <c r="AJ256" s="738"/>
      <c r="AK256" s="738"/>
      <c r="AL256" s="738"/>
      <c r="AM256" s="738"/>
      <c r="AN256" s="738"/>
      <c r="AO256" s="738"/>
    </row>
    <row r="257" spans="1:41">
      <c r="A257" s="791"/>
      <c r="B257" s="791"/>
      <c r="C257" s="791"/>
      <c r="D257" s="791"/>
      <c r="E257" s="738"/>
      <c r="F257" s="738"/>
      <c r="G257" s="738"/>
      <c r="H257" s="738"/>
      <c r="I257" s="738"/>
      <c r="J257" s="738"/>
      <c r="K257" s="738"/>
      <c r="L257" s="738"/>
      <c r="M257" s="738"/>
      <c r="N257" s="738"/>
      <c r="O257" s="738"/>
      <c r="P257" s="738"/>
      <c r="Q257" s="738"/>
      <c r="R257" s="738"/>
      <c r="S257" s="738"/>
      <c r="T257" s="738"/>
      <c r="U257" s="738"/>
      <c r="V257" s="738"/>
      <c r="W257" s="738"/>
      <c r="X257" s="738"/>
      <c r="Y257" s="738"/>
      <c r="Z257" s="738"/>
      <c r="AA257" s="738"/>
      <c r="AB257" s="738"/>
      <c r="AC257" s="738"/>
      <c r="AD257" s="738"/>
      <c r="AE257" s="738"/>
      <c r="AF257" s="738"/>
      <c r="AG257" s="738"/>
      <c r="AH257" s="738"/>
      <c r="AI257" s="738"/>
      <c r="AJ257" s="738"/>
      <c r="AK257" s="738"/>
      <c r="AL257" s="738"/>
      <c r="AM257" s="738"/>
      <c r="AN257" s="738"/>
      <c r="AO257" s="738"/>
    </row>
    <row r="258" spans="1:41">
      <c r="A258" s="791"/>
      <c r="B258" s="791"/>
      <c r="C258" s="791"/>
      <c r="D258" s="791"/>
      <c r="E258" s="738"/>
      <c r="F258" s="738"/>
      <c r="G258" s="738"/>
      <c r="H258" s="738"/>
      <c r="I258" s="738"/>
      <c r="J258" s="738"/>
      <c r="K258" s="738"/>
      <c r="L258" s="738"/>
      <c r="M258" s="738"/>
      <c r="N258" s="738"/>
      <c r="O258" s="738"/>
      <c r="P258" s="738"/>
      <c r="Q258" s="738"/>
      <c r="R258" s="738"/>
      <c r="S258" s="738"/>
      <c r="T258" s="738"/>
      <c r="U258" s="738"/>
      <c r="V258" s="738"/>
      <c r="W258" s="738"/>
      <c r="X258" s="738"/>
      <c r="Y258" s="738"/>
      <c r="Z258" s="738"/>
      <c r="AA258" s="738"/>
      <c r="AB258" s="738"/>
      <c r="AC258" s="738"/>
      <c r="AD258" s="738"/>
      <c r="AE258" s="738"/>
      <c r="AF258" s="738"/>
      <c r="AG258" s="738"/>
      <c r="AH258" s="738"/>
      <c r="AI258" s="738"/>
      <c r="AJ258" s="738"/>
      <c r="AK258" s="738"/>
      <c r="AL258" s="738"/>
      <c r="AM258" s="738"/>
      <c r="AN258" s="738"/>
      <c r="AO258" s="738"/>
    </row>
    <row r="259" spans="1:41">
      <c r="A259" s="791"/>
      <c r="B259" s="791"/>
      <c r="C259" s="791"/>
      <c r="D259" s="791"/>
      <c r="E259" s="738"/>
      <c r="F259" s="738"/>
      <c r="G259" s="738"/>
      <c r="H259" s="738"/>
      <c r="I259" s="738"/>
      <c r="J259" s="738"/>
      <c r="K259" s="738"/>
      <c r="L259" s="738"/>
      <c r="M259" s="738"/>
      <c r="N259" s="738"/>
      <c r="O259" s="738"/>
      <c r="P259" s="738"/>
      <c r="Q259" s="738"/>
      <c r="R259" s="738"/>
      <c r="S259" s="738"/>
      <c r="T259" s="738"/>
      <c r="U259" s="738"/>
      <c r="V259" s="738"/>
      <c r="W259" s="738"/>
      <c r="X259" s="738"/>
      <c r="Y259" s="738"/>
      <c r="Z259" s="738"/>
      <c r="AA259" s="738"/>
      <c r="AB259" s="738"/>
      <c r="AC259" s="738"/>
      <c r="AD259" s="738"/>
      <c r="AE259" s="738"/>
      <c r="AF259" s="738"/>
      <c r="AG259" s="738"/>
      <c r="AH259" s="738"/>
      <c r="AI259" s="738"/>
      <c r="AJ259" s="738"/>
      <c r="AK259" s="738"/>
      <c r="AL259" s="738"/>
      <c r="AM259" s="738"/>
      <c r="AN259" s="738"/>
      <c r="AO259" s="738"/>
    </row>
    <row r="260" spans="1:41">
      <c r="A260" s="791"/>
      <c r="B260" s="791"/>
      <c r="C260" s="791"/>
      <c r="D260" s="791"/>
      <c r="E260" s="738"/>
      <c r="F260" s="738"/>
      <c r="G260" s="738"/>
      <c r="H260" s="738"/>
      <c r="I260" s="738"/>
      <c r="J260" s="738"/>
      <c r="K260" s="738"/>
      <c r="L260" s="738"/>
      <c r="M260" s="738"/>
      <c r="N260" s="738"/>
      <c r="O260" s="738"/>
      <c r="P260" s="738"/>
      <c r="Q260" s="738"/>
      <c r="R260" s="738"/>
      <c r="S260" s="738"/>
      <c r="T260" s="738"/>
      <c r="U260" s="738"/>
      <c r="V260" s="738"/>
      <c r="W260" s="738"/>
      <c r="X260" s="738"/>
      <c r="Y260" s="738"/>
      <c r="Z260" s="738"/>
      <c r="AA260" s="738"/>
      <c r="AB260" s="738"/>
      <c r="AC260" s="738"/>
      <c r="AD260" s="738"/>
      <c r="AE260" s="738"/>
      <c r="AF260" s="738"/>
      <c r="AG260" s="738"/>
      <c r="AH260" s="738"/>
      <c r="AI260" s="738"/>
      <c r="AJ260" s="738"/>
      <c r="AK260" s="738"/>
      <c r="AL260" s="738"/>
      <c r="AM260" s="738"/>
      <c r="AN260" s="738"/>
      <c r="AO260" s="738"/>
    </row>
    <row r="261" spans="1:41">
      <c r="A261" s="791"/>
      <c r="B261" s="791"/>
      <c r="C261" s="791"/>
      <c r="D261" s="791"/>
      <c r="E261" s="738"/>
      <c r="F261" s="738"/>
      <c r="G261" s="738"/>
      <c r="H261" s="738"/>
      <c r="I261" s="738"/>
      <c r="J261" s="738"/>
      <c r="K261" s="738"/>
      <c r="L261" s="738"/>
      <c r="M261" s="738"/>
      <c r="N261" s="738"/>
      <c r="O261" s="738"/>
      <c r="P261" s="738"/>
      <c r="Q261" s="738"/>
      <c r="R261" s="738"/>
      <c r="S261" s="738"/>
      <c r="T261" s="738"/>
      <c r="U261" s="738"/>
      <c r="V261" s="738"/>
      <c r="W261" s="738"/>
      <c r="X261" s="738"/>
      <c r="Y261" s="738"/>
      <c r="Z261" s="738"/>
      <c r="AA261" s="738"/>
      <c r="AB261" s="738"/>
      <c r="AC261" s="738"/>
      <c r="AD261" s="738"/>
      <c r="AE261" s="738"/>
      <c r="AF261" s="738"/>
      <c r="AG261" s="738"/>
      <c r="AH261" s="738"/>
      <c r="AI261" s="738"/>
      <c r="AJ261" s="738"/>
      <c r="AK261" s="738"/>
      <c r="AL261" s="738"/>
      <c r="AM261" s="738"/>
      <c r="AN261" s="738"/>
      <c r="AO261" s="738"/>
    </row>
    <row r="262" spans="1:41">
      <c r="A262" s="791"/>
      <c r="B262" s="791"/>
      <c r="C262" s="791"/>
      <c r="D262" s="791"/>
      <c r="E262" s="738"/>
      <c r="F262" s="738"/>
      <c r="G262" s="738"/>
      <c r="H262" s="738"/>
      <c r="I262" s="738"/>
      <c r="J262" s="738"/>
      <c r="K262" s="738"/>
      <c r="L262" s="738"/>
      <c r="M262" s="738"/>
      <c r="N262" s="738"/>
      <c r="O262" s="738"/>
      <c r="P262" s="738"/>
      <c r="Q262" s="738"/>
      <c r="R262" s="738"/>
      <c r="S262" s="738"/>
      <c r="T262" s="738"/>
      <c r="U262" s="738"/>
      <c r="V262" s="738"/>
      <c r="W262" s="738"/>
      <c r="X262" s="738"/>
      <c r="Y262" s="738"/>
      <c r="Z262" s="738"/>
      <c r="AA262" s="738"/>
      <c r="AB262" s="738"/>
      <c r="AC262" s="738"/>
      <c r="AD262" s="738"/>
      <c r="AE262" s="738"/>
      <c r="AF262" s="738"/>
      <c r="AG262" s="738"/>
      <c r="AH262" s="738"/>
      <c r="AI262" s="738"/>
      <c r="AJ262" s="738"/>
      <c r="AK262" s="738"/>
      <c r="AL262" s="738"/>
      <c r="AM262" s="738"/>
      <c r="AN262" s="738"/>
      <c r="AO262" s="738"/>
    </row>
    <row r="263" spans="1:41">
      <c r="A263" s="791"/>
      <c r="B263" s="791"/>
      <c r="C263" s="791"/>
      <c r="D263" s="791"/>
      <c r="E263" s="738"/>
      <c r="F263" s="738"/>
      <c r="G263" s="738"/>
      <c r="H263" s="738"/>
      <c r="I263" s="738"/>
      <c r="J263" s="738"/>
      <c r="K263" s="738"/>
      <c r="L263" s="738"/>
      <c r="M263" s="738"/>
      <c r="N263" s="738"/>
      <c r="O263" s="738"/>
      <c r="P263" s="738"/>
      <c r="Q263" s="738"/>
      <c r="R263" s="738"/>
      <c r="S263" s="738"/>
      <c r="T263" s="738"/>
      <c r="U263" s="738"/>
      <c r="V263" s="738"/>
      <c r="W263" s="738"/>
      <c r="X263" s="738"/>
      <c r="Y263" s="738"/>
      <c r="Z263" s="738"/>
      <c r="AA263" s="738"/>
      <c r="AB263" s="738"/>
      <c r="AC263" s="738"/>
      <c r="AD263" s="738"/>
      <c r="AE263" s="738"/>
      <c r="AF263" s="738"/>
      <c r="AG263" s="738"/>
      <c r="AH263" s="738"/>
      <c r="AI263" s="738"/>
      <c r="AJ263" s="738"/>
      <c r="AK263" s="738"/>
      <c r="AL263" s="738"/>
      <c r="AM263" s="738"/>
      <c r="AN263" s="738"/>
      <c r="AO263" s="738"/>
    </row>
    <row r="264" spans="1:41">
      <c r="A264" s="791"/>
      <c r="B264" s="791"/>
      <c r="C264" s="791"/>
      <c r="D264" s="791"/>
      <c r="E264" s="738"/>
      <c r="F264" s="738"/>
      <c r="G264" s="738"/>
      <c r="H264" s="738"/>
      <c r="I264" s="738"/>
      <c r="J264" s="738"/>
      <c r="K264" s="738"/>
      <c r="L264" s="738"/>
      <c r="M264" s="738"/>
      <c r="N264" s="738"/>
      <c r="O264" s="738"/>
      <c r="P264" s="738"/>
      <c r="Q264" s="738"/>
      <c r="R264" s="738"/>
      <c r="S264" s="738"/>
      <c r="T264" s="738"/>
      <c r="U264" s="738"/>
      <c r="V264" s="738"/>
      <c r="W264" s="738"/>
      <c r="X264" s="738"/>
      <c r="Y264" s="738"/>
      <c r="Z264" s="738"/>
      <c r="AA264" s="738"/>
      <c r="AB264" s="738"/>
      <c r="AC264" s="738"/>
      <c r="AD264" s="738"/>
      <c r="AE264" s="738"/>
      <c r="AF264" s="738"/>
      <c r="AG264" s="738"/>
      <c r="AH264" s="738"/>
      <c r="AI264" s="738"/>
      <c r="AJ264" s="738"/>
      <c r="AK264" s="738"/>
      <c r="AL264" s="738"/>
      <c r="AM264" s="738"/>
      <c r="AN264" s="738"/>
      <c r="AO264" s="738"/>
    </row>
    <row r="265" spans="1:41">
      <c r="A265" s="791"/>
      <c r="B265" s="791"/>
      <c r="C265" s="791"/>
      <c r="D265" s="791"/>
      <c r="E265" s="738"/>
      <c r="F265" s="738"/>
      <c r="G265" s="738"/>
      <c r="H265" s="738"/>
      <c r="I265" s="738"/>
      <c r="J265" s="738"/>
      <c r="K265" s="738"/>
      <c r="L265" s="738"/>
      <c r="M265" s="738"/>
      <c r="N265" s="738"/>
      <c r="O265" s="738"/>
      <c r="P265" s="738"/>
      <c r="Q265" s="738"/>
      <c r="R265" s="738"/>
      <c r="S265" s="738"/>
      <c r="T265" s="738"/>
      <c r="U265" s="738"/>
      <c r="V265" s="738"/>
      <c r="W265" s="738"/>
      <c r="X265" s="738"/>
      <c r="Y265" s="738"/>
      <c r="Z265" s="738"/>
      <c r="AA265" s="738"/>
      <c r="AB265" s="738"/>
      <c r="AC265" s="738"/>
      <c r="AD265" s="738"/>
      <c r="AE265" s="738"/>
      <c r="AF265" s="738"/>
      <c r="AG265" s="738"/>
      <c r="AH265" s="738"/>
      <c r="AI265" s="738"/>
      <c r="AJ265" s="738"/>
      <c r="AK265" s="738"/>
      <c r="AL265" s="738"/>
      <c r="AM265" s="738"/>
      <c r="AN265" s="738"/>
      <c r="AO265" s="738"/>
    </row>
    <row r="266" spans="1:41">
      <c r="A266" s="791"/>
      <c r="B266" s="791"/>
      <c r="C266" s="791"/>
      <c r="D266" s="791"/>
      <c r="E266" s="738"/>
      <c r="F266" s="738"/>
      <c r="G266" s="738"/>
      <c r="H266" s="738"/>
      <c r="I266" s="738"/>
      <c r="J266" s="738"/>
      <c r="K266" s="738"/>
      <c r="L266" s="738"/>
      <c r="M266" s="738"/>
      <c r="N266" s="738"/>
      <c r="O266" s="738"/>
      <c r="P266" s="738"/>
      <c r="Q266" s="738"/>
      <c r="R266" s="738"/>
      <c r="S266" s="738"/>
      <c r="T266" s="738"/>
      <c r="U266" s="738"/>
      <c r="V266" s="738"/>
      <c r="W266" s="738"/>
      <c r="X266" s="738"/>
      <c r="Y266" s="738"/>
      <c r="Z266" s="738"/>
      <c r="AA266" s="738"/>
      <c r="AB266" s="738"/>
      <c r="AC266" s="738"/>
      <c r="AD266" s="738"/>
      <c r="AE266" s="738"/>
      <c r="AF266" s="738"/>
      <c r="AG266" s="738"/>
      <c r="AH266" s="738"/>
      <c r="AI266" s="738"/>
      <c r="AJ266" s="738"/>
      <c r="AK266" s="738"/>
      <c r="AL266" s="738"/>
      <c r="AM266" s="738"/>
      <c r="AN266" s="738"/>
      <c r="AO266" s="738"/>
    </row>
    <row r="267" spans="1:41">
      <c r="A267" s="791"/>
      <c r="B267" s="791"/>
      <c r="C267" s="791"/>
      <c r="D267" s="791"/>
      <c r="E267" s="738"/>
      <c r="F267" s="738"/>
      <c r="G267" s="738"/>
      <c r="H267" s="738"/>
      <c r="I267" s="738"/>
      <c r="J267" s="738"/>
      <c r="K267" s="738"/>
      <c r="L267" s="738"/>
      <c r="M267" s="738"/>
      <c r="N267" s="738"/>
      <c r="O267" s="738"/>
      <c r="P267" s="738"/>
      <c r="Q267" s="738"/>
      <c r="R267" s="738"/>
      <c r="S267" s="738"/>
      <c r="T267" s="738"/>
      <c r="U267" s="738"/>
      <c r="V267" s="738"/>
      <c r="W267" s="738"/>
      <c r="X267" s="738"/>
      <c r="Y267" s="738"/>
      <c r="Z267" s="738"/>
      <c r="AA267" s="738"/>
      <c r="AB267" s="738"/>
      <c r="AC267" s="738"/>
      <c r="AD267" s="738"/>
      <c r="AE267" s="738"/>
      <c r="AF267" s="738"/>
      <c r="AG267" s="738"/>
      <c r="AH267" s="738"/>
      <c r="AI267" s="738"/>
      <c r="AJ267" s="738"/>
      <c r="AK267" s="738"/>
      <c r="AL267" s="738"/>
      <c r="AM267" s="738"/>
      <c r="AN267" s="738"/>
      <c r="AO267" s="738"/>
    </row>
    <row r="268" spans="1:41">
      <c r="A268" s="791"/>
      <c r="B268" s="791"/>
      <c r="C268" s="791"/>
      <c r="D268" s="791"/>
      <c r="E268" s="738"/>
      <c r="F268" s="738"/>
      <c r="G268" s="738"/>
      <c r="H268" s="738"/>
      <c r="I268" s="738"/>
      <c r="J268" s="738"/>
      <c r="K268" s="738"/>
      <c r="L268" s="738"/>
      <c r="M268" s="738"/>
      <c r="N268" s="738"/>
      <c r="O268" s="738"/>
      <c r="P268" s="738"/>
      <c r="Q268" s="738"/>
      <c r="R268" s="738"/>
      <c r="S268" s="738"/>
      <c r="T268" s="738"/>
      <c r="U268" s="738"/>
      <c r="V268" s="738"/>
      <c r="W268" s="738"/>
      <c r="X268" s="738"/>
      <c r="Y268" s="738"/>
      <c r="Z268" s="738"/>
      <c r="AA268" s="738"/>
      <c r="AB268" s="738"/>
      <c r="AC268" s="738"/>
      <c r="AD268" s="738"/>
      <c r="AE268" s="738"/>
      <c r="AF268" s="738"/>
      <c r="AG268" s="738"/>
      <c r="AH268" s="738"/>
      <c r="AI268" s="738"/>
      <c r="AJ268" s="738"/>
      <c r="AK268" s="738"/>
      <c r="AL268" s="738"/>
      <c r="AM268" s="738"/>
      <c r="AN268" s="738"/>
      <c r="AO268" s="738"/>
    </row>
    <row r="269" spans="1:41">
      <c r="A269" s="791"/>
      <c r="B269" s="791"/>
      <c r="C269" s="791"/>
      <c r="D269" s="791"/>
      <c r="E269" s="738"/>
      <c r="F269" s="738"/>
      <c r="G269" s="738"/>
      <c r="H269" s="738"/>
      <c r="I269" s="738"/>
      <c r="J269" s="738"/>
      <c r="K269" s="738"/>
      <c r="L269" s="738"/>
      <c r="M269" s="738"/>
      <c r="N269" s="738"/>
      <c r="O269" s="738"/>
      <c r="P269" s="738"/>
      <c r="Q269" s="738"/>
      <c r="R269" s="738"/>
      <c r="S269" s="738"/>
      <c r="T269" s="738"/>
      <c r="U269" s="738"/>
      <c r="V269" s="738"/>
      <c r="W269" s="738"/>
      <c r="X269" s="738"/>
      <c r="Y269" s="738"/>
      <c r="Z269" s="738"/>
      <c r="AA269" s="738"/>
      <c r="AB269" s="738"/>
      <c r="AC269" s="738"/>
      <c r="AD269" s="738"/>
      <c r="AE269" s="738"/>
      <c r="AF269" s="738"/>
      <c r="AG269" s="738"/>
      <c r="AH269" s="738"/>
      <c r="AI269" s="738"/>
      <c r="AJ269" s="738"/>
      <c r="AK269" s="738"/>
      <c r="AL269" s="738"/>
      <c r="AM269" s="738"/>
      <c r="AN269" s="738"/>
      <c r="AO269" s="738"/>
    </row>
    <row r="270" spans="1:41">
      <c r="A270" s="791"/>
      <c r="B270" s="791"/>
      <c r="C270" s="791"/>
      <c r="D270" s="791"/>
      <c r="E270" s="738"/>
      <c r="F270" s="738"/>
      <c r="G270" s="738"/>
      <c r="H270" s="738"/>
      <c r="I270" s="738"/>
      <c r="J270" s="738"/>
      <c r="K270" s="738"/>
      <c r="L270" s="738"/>
      <c r="M270" s="738"/>
      <c r="N270" s="738"/>
      <c r="O270" s="738"/>
      <c r="P270" s="738"/>
      <c r="Q270" s="738"/>
      <c r="R270" s="738"/>
      <c r="S270" s="738"/>
      <c r="T270" s="738"/>
      <c r="U270" s="738"/>
      <c r="V270" s="738"/>
      <c r="W270" s="738"/>
      <c r="X270" s="738"/>
      <c r="Y270" s="738"/>
      <c r="Z270" s="738"/>
      <c r="AA270" s="738"/>
      <c r="AB270" s="738"/>
      <c r="AC270" s="738"/>
      <c r="AD270" s="738"/>
      <c r="AE270" s="738"/>
      <c r="AF270" s="738"/>
      <c r="AG270" s="738"/>
      <c r="AH270" s="738"/>
      <c r="AI270" s="738"/>
      <c r="AJ270" s="738"/>
      <c r="AK270" s="738"/>
      <c r="AL270" s="738"/>
      <c r="AM270" s="738"/>
      <c r="AN270" s="738"/>
      <c r="AO270" s="738"/>
    </row>
    <row r="271" spans="1:41">
      <c r="A271" s="791"/>
      <c r="B271" s="791"/>
      <c r="C271" s="791"/>
      <c r="D271" s="791"/>
      <c r="E271" s="738"/>
      <c r="F271" s="738"/>
      <c r="G271" s="738"/>
      <c r="H271" s="738"/>
      <c r="I271" s="738"/>
      <c r="J271" s="738"/>
      <c r="K271" s="738"/>
      <c r="L271" s="738"/>
      <c r="M271" s="738"/>
      <c r="N271" s="738"/>
      <c r="O271" s="738"/>
      <c r="P271" s="738"/>
      <c r="Q271" s="738"/>
      <c r="R271" s="738"/>
      <c r="S271" s="738"/>
      <c r="T271" s="738"/>
      <c r="U271" s="738"/>
      <c r="V271" s="738"/>
      <c r="W271" s="738"/>
      <c r="X271" s="738"/>
      <c r="Y271" s="738"/>
      <c r="Z271" s="738"/>
      <c r="AA271" s="738"/>
      <c r="AB271" s="738"/>
      <c r="AC271" s="738"/>
      <c r="AD271" s="738"/>
      <c r="AE271" s="738"/>
      <c r="AF271" s="738"/>
      <c r="AG271" s="738"/>
      <c r="AH271" s="738"/>
      <c r="AI271" s="738"/>
      <c r="AJ271" s="738"/>
      <c r="AK271" s="738"/>
      <c r="AL271" s="738"/>
      <c r="AM271" s="738"/>
      <c r="AN271" s="738"/>
      <c r="AO271" s="738"/>
    </row>
    <row r="272" spans="1:41">
      <c r="A272" s="791"/>
      <c r="B272" s="791"/>
      <c r="C272" s="791"/>
      <c r="D272" s="791"/>
      <c r="E272" s="738"/>
      <c r="F272" s="738"/>
      <c r="G272" s="738"/>
      <c r="H272" s="738"/>
      <c r="I272" s="738"/>
      <c r="J272" s="738"/>
      <c r="K272" s="738"/>
      <c r="L272" s="738"/>
      <c r="M272" s="738"/>
      <c r="N272" s="738"/>
      <c r="O272" s="738"/>
      <c r="P272" s="738"/>
      <c r="Q272" s="738"/>
      <c r="R272" s="738"/>
      <c r="S272" s="738"/>
      <c r="T272" s="738"/>
      <c r="U272" s="738"/>
      <c r="V272" s="738"/>
      <c r="W272" s="738"/>
      <c r="X272" s="738"/>
      <c r="Y272" s="738"/>
      <c r="Z272" s="738"/>
      <c r="AA272" s="738"/>
      <c r="AB272" s="738"/>
      <c r="AC272" s="738"/>
      <c r="AD272" s="738"/>
      <c r="AE272" s="738"/>
      <c r="AF272" s="738"/>
      <c r="AG272" s="738"/>
      <c r="AH272" s="738"/>
      <c r="AI272" s="738"/>
      <c r="AJ272" s="738"/>
      <c r="AK272" s="738"/>
      <c r="AL272" s="738"/>
      <c r="AM272" s="738"/>
      <c r="AN272" s="738"/>
      <c r="AO272" s="738"/>
    </row>
    <row r="273" spans="1:41">
      <c r="A273" s="791"/>
      <c r="B273" s="791"/>
      <c r="C273" s="791"/>
      <c r="D273" s="791"/>
      <c r="E273" s="738"/>
      <c r="F273" s="738"/>
      <c r="G273" s="738"/>
      <c r="H273" s="738"/>
      <c r="I273" s="738"/>
      <c r="J273" s="738"/>
      <c r="K273" s="738"/>
      <c r="L273" s="738"/>
      <c r="M273" s="738"/>
      <c r="N273" s="738"/>
      <c r="O273" s="738"/>
      <c r="P273" s="738"/>
      <c r="Q273" s="738"/>
      <c r="R273" s="738"/>
      <c r="S273" s="738"/>
      <c r="T273" s="738"/>
      <c r="U273" s="738"/>
      <c r="V273" s="738"/>
      <c r="W273" s="738"/>
      <c r="X273" s="738"/>
      <c r="Y273" s="738"/>
      <c r="Z273" s="738"/>
      <c r="AA273" s="738"/>
      <c r="AB273" s="738"/>
      <c r="AC273" s="738"/>
      <c r="AD273" s="738"/>
      <c r="AE273" s="738"/>
      <c r="AF273" s="738"/>
      <c r="AG273" s="738"/>
      <c r="AH273" s="738"/>
      <c r="AI273" s="738"/>
      <c r="AJ273" s="738"/>
      <c r="AK273" s="738"/>
      <c r="AL273" s="738"/>
      <c r="AM273" s="738"/>
      <c r="AN273" s="738"/>
      <c r="AO273" s="738"/>
    </row>
    <row r="274" spans="1:41">
      <c r="A274" s="791"/>
      <c r="B274" s="791"/>
      <c r="C274" s="791"/>
      <c r="D274" s="791"/>
      <c r="E274" s="738"/>
      <c r="F274" s="738"/>
      <c r="G274" s="738"/>
      <c r="H274" s="738"/>
      <c r="I274" s="738"/>
      <c r="J274" s="738"/>
      <c r="K274" s="738"/>
      <c r="L274" s="738"/>
      <c r="M274" s="738"/>
      <c r="N274" s="738"/>
      <c r="O274" s="738"/>
      <c r="P274" s="738"/>
      <c r="Q274" s="738"/>
      <c r="R274" s="738"/>
      <c r="S274" s="738"/>
      <c r="T274" s="738"/>
      <c r="U274" s="738"/>
      <c r="V274" s="738"/>
      <c r="W274" s="738"/>
      <c r="X274" s="738"/>
      <c r="Y274" s="738"/>
      <c r="Z274" s="738"/>
      <c r="AA274" s="738"/>
      <c r="AB274" s="738"/>
      <c r="AC274" s="738"/>
      <c r="AD274" s="738"/>
      <c r="AE274" s="738"/>
      <c r="AF274" s="738"/>
      <c r="AG274" s="738"/>
      <c r="AH274" s="738"/>
      <c r="AI274" s="738"/>
      <c r="AJ274" s="738"/>
      <c r="AK274" s="738"/>
      <c r="AL274" s="738"/>
      <c r="AM274" s="738"/>
      <c r="AN274" s="738"/>
      <c r="AO274" s="738"/>
    </row>
    <row r="275" spans="1:41">
      <c r="A275" s="791"/>
      <c r="B275" s="791"/>
      <c r="C275" s="791"/>
      <c r="D275" s="791"/>
      <c r="E275" s="738"/>
      <c r="F275" s="738"/>
      <c r="G275" s="738"/>
      <c r="H275" s="738"/>
      <c r="I275" s="738"/>
      <c r="J275" s="738"/>
      <c r="K275" s="738"/>
      <c r="L275" s="738"/>
      <c r="M275" s="738"/>
      <c r="N275" s="738"/>
      <c r="O275" s="738"/>
      <c r="P275" s="738"/>
      <c r="Q275" s="738"/>
      <c r="R275" s="738"/>
      <c r="S275" s="738"/>
      <c r="T275" s="738"/>
      <c r="U275" s="738"/>
      <c r="V275" s="738"/>
      <c r="W275" s="738"/>
      <c r="X275" s="738"/>
      <c r="Y275" s="738"/>
      <c r="Z275" s="738"/>
      <c r="AA275" s="738"/>
      <c r="AB275" s="738"/>
      <c r="AC275" s="738"/>
      <c r="AD275" s="738"/>
      <c r="AE275" s="738"/>
      <c r="AF275" s="738"/>
      <c r="AG275" s="738"/>
      <c r="AH275" s="738"/>
      <c r="AI275" s="738"/>
      <c r="AJ275" s="738"/>
      <c r="AK275" s="738"/>
      <c r="AL275" s="738"/>
      <c r="AM275" s="738"/>
      <c r="AN275" s="738"/>
      <c r="AO275" s="738"/>
    </row>
    <row r="276" spans="1:41">
      <c r="A276" s="791"/>
      <c r="B276" s="791"/>
      <c r="C276" s="791"/>
      <c r="D276" s="791"/>
      <c r="E276" s="738"/>
      <c r="F276" s="738"/>
      <c r="G276" s="738"/>
      <c r="H276" s="738"/>
      <c r="I276" s="738"/>
      <c r="J276" s="738"/>
      <c r="K276" s="738"/>
      <c r="L276" s="738"/>
      <c r="M276" s="738"/>
      <c r="N276" s="738"/>
      <c r="O276" s="738"/>
      <c r="P276" s="738"/>
      <c r="Q276" s="738"/>
      <c r="R276" s="738"/>
      <c r="S276" s="738"/>
      <c r="T276" s="738"/>
      <c r="U276" s="738"/>
      <c r="V276" s="738"/>
      <c r="W276" s="738"/>
      <c r="X276" s="738"/>
      <c r="Y276" s="738"/>
      <c r="Z276" s="738"/>
      <c r="AA276" s="738"/>
      <c r="AB276" s="738"/>
      <c r="AC276" s="738"/>
      <c r="AD276" s="738"/>
      <c r="AE276" s="738"/>
      <c r="AF276" s="738"/>
      <c r="AG276" s="738"/>
      <c r="AH276" s="738"/>
      <c r="AI276" s="738"/>
      <c r="AJ276" s="738"/>
      <c r="AK276" s="738"/>
      <c r="AL276" s="738"/>
      <c r="AM276" s="738"/>
      <c r="AN276" s="738"/>
      <c r="AO276" s="738"/>
    </row>
    <row r="277" spans="1:41">
      <c r="A277" s="791"/>
      <c r="B277" s="791"/>
      <c r="C277" s="791"/>
      <c r="D277" s="791"/>
      <c r="E277" s="738"/>
      <c r="F277" s="738"/>
      <c r="G277" s="738"/>
      <c r="H277" s="738"/>
      <c r="I277" s="738"/>
      <c r="J277" s="738"/>
      <c r="K277" s="738"/>
      <c r="L277" s="738"/>
      <c r="M277" s="738"/>
      <c r="N277" s="738"/>
      <c r="O277" s="738"/>
      <c r="P277" s="738"/>
      <c r="Q277" s="738"/>
      <c r="R277" s="738"/>
      <c r="S277" s="738"/>
      <c r="T277" s="738"/>
      <c r="U277" s="738"/>
      <c r="V277" s="738"/>
      <c r="W277" s="738"/>
      <c r="X277" s="738"/>
      <c r="Y277" s="738"/>
      <c r="Z277" s="738"/>
      <c r="AA277" s="738"/>
      <c r="AB277" s="738"/>
      <c r="AC277" s="738"/>
      <c r="AD277" s="738"/>
      <c r="AE277" s="738"/>
      <c r="AF277" s="738"/>
      <c r="AG277" s="738"/>
      <c r="AH277" s="738"/>
      <c r="AI277" s="738"/>
      <c r="AJ277" s="738"/>
      <c r="AK277" s="738"/>
      <c r="AL277" s="738"/>
      <c r="AM277" s="738"/>
      <c r="AN277" s="738"/>
      <c r="AO277" s="738"/>
    </row>
    <row r="278" spans="1:41">
      <c r="A278" s="791"/>
      <c r="B278" s="791"/>
      <c r="C278" s="791"/>
      <c r="D278" s="791"/>
      <c r="E278" s="738"/>
      <c r="F278" s="738"/>
      <c r="G278" s="738"/>
      <c r="H278" s="738"/>
      <c r="I278" s="738"/>
      <c r="J278" s="738"/>
      <c r="K278" s="738"/>
      <c r="L278" s="738"/>
      <c r="M278" s="738"/>
      <c r="N278" s="738"/>
      <c r="O278" s="738"/>
      <c r="P278" s="738"/>
      <c r="Q278" s="738"/>
      <c r="R278" s="738"/>
      <c r="S278" s="738"/>
      <c r="T278" s="738"/>
      <c r="U278" s="738"/>
      <c r="V278" s="738"/>
      <c r="W278" s="738"/>
      <c r="X278" s="738"/>
      <c r="Y278" s="738"/>
      <c r="Z278" s="738"/>
      <c r="AA278" s="738"/>
      <c r="AB278" s="738"/>
      <c r="AC278" s="738"/>
      <c r="AD278" s="738"/>
      <c r="AE278" s="738"/>
      <c r="AF278" s="738"/>
      <c r="AG278" s="738"/>
      <c r="AH278" s="738"/>
      <c r="AI278" s="738"/>
      <c r="AJ278" s="738"/>
      <c r="AK278" s="738"/>
      <c r="AL278" s="738"/>
      <c r="AM278" s="738"/>
      <c r="AN278" s="738"/>
      <c r="AO278" s="738"/>
    </row>
    <row r="279" spans="1:41">
      <c r="A279" s="791"/>
      <c r="B279" s="791"/>
      <c r="C279" s="791"/>
      <c r="D279" s="791"/>
      <c r="E279" s="738"/>
      <c r="F279" s="738"/>
      <c r="G279" s="738"/>
      <c r="H279" s="738"/>
      <c r="I279" s="738"/>
      <c r="J279" s="738"/>
      <c r="K279" s="738"/>
      <c r="L279" s="738"/>
      <c r="M279" s="738"/>
      <c r="N279" s="738"/>
      <c r="O279" s="738"/>
      <c r="P279" s="738"/>
      <c r="Q279" s="738"/>
      <c r="R279" s="738"/>
      <c r="S279" s="738"/>
      <c r="T279" s="738"/>
      <c r="U279" s="738"/>
      <c r="V279" s="738"/>
      <c r="W279" s="738"/>
      <c r="X279" s="738"/>
      <c r="Y279" s="738"/>
      <c r="Z279" s="738"/>
      <c r="AA279" s="738"/>
      <c r="AB279" s="738"/>
      <c r="AC279" s="738"/>
      <c r="AD279" s="738"/>
      <c r="AE279" s="738"/>
      <c r="AF279" s="738"/>
      <c r="AG279" s="738"/>
      <c r="AH279" s="738"/>
      <c r="AI279" s="738"/>
      <c r="AJ279" s="738"/>
      <c r="AK279" s="738"/>
      <c r="AL279" s="738"/>
      <c r="AM279" s="738"/>
      <c r="AN279" s="738"/>
      <c r="AO279" s="738"/>
    </row>
    <row r="280" spans="1:41">
      <c r="A280" s="791"/>
      <c r="B280" s="791"/>
      <c r="C280" s="791"/>
      <c r="D280" s="791"/>
      <c r="E280" s="738"/>
      <c r="F280" s="738"/>
      <c r="G280" s="738"/>
      <c r="H280" s="738"/>
      <c r="I280" s="738"/>
      <c r="J280" s="738"/>
      <c r="K280" s="738"/>
      <c r="L280" s="738"/>
      <c r="M280" s="738"/>
      <c r="N280" s="738"/>
      <c r="O280" s="738"/>
      <c r="P280" s="738"/>
      <c r="Q280" s="738"/>
      <c r="R280" s="738"/>
      <c r="S280" s="738"/>
      <c r="T280" s="738"/>
      <c r="U280" s="738"/>
      <c r="V280" s="738"/>
      <c r="W280" s="738"/>
      <c r="X280" s="738"/>
      <c r="Y280" s="738"/>
      <c r="Z280" s="738"/>
      <c r="AA280" s="738"/>
      <c r="AB280" s="738"/>
      <c r="AC280" s="738"/>
      <c r="AD280" s="738"/>
      <c r="AE280" s="738"/>
      <c r="AF280" s="738"/>
      <c r="AG280" s="738"/>
      <c r="AH280" s="738"/>
      <c r="AI280" s="738"/>
      <c r="AJ280" s="738"/>
      <c r="AK280" s="738"/>
      <c r="AL280" s="738"/>
      <c r="AM280" s="738"/>
      <c r="AN280" s="738"/>
      <c r="AO280" s="738"/>
    </row>
    <row r="281" spans="1:41">
      <c r="A281" s="791"/>
      <c r="B281" s="791"/>
      <c r="C281" s="791"/>
      <c r="D281" s="791"/>
      <c r="E281" s="738"/>
      <c r="F281" s="738"/>
      <c r="G281" s="738"/>
      <c r="H281" s="738"/>
      <c r="I281" s="738"/>
      <c r="J281" s="738"/>
      <c r="K281" s="738"/>
      <c r="L281" s="738"/>
      <c r="M281" s="738"/>
      <c r="N281" s="738"/>
      <c r="O281" s="738"/>
      <c r="P281" s="738"/>
      <c r="Q281" s="738"/>
      <c r="R281" s="738"/>
      <c r="S281" s="738"/>
      <c r="T281" s="738"/>
      <c r="U281" s="738"/>
      <c r="V281" s="738"/>
      <c r="W281" s="738"/>
      <c r="X281" s="738"/>
      <c r="Y281" s="738"/>
      <c r="Z281" s="738"/>
      <c r="AA281" s="738"/>
      <c r="AB281" s="738"/>
      <c r="AC281" s="738"/>
      <c r="AD281" s="738"/>
      <c r="AE281" s="738"/>
      <c r="AF281" s="738"/>
      <c r="AG281" s="738"/>
      <c r="AH281" s="738"/>
      <c r="AI281" s="738"/>
      <c r="AJ281" s="738"/>
      <c r="AK281" s="738"/>
      <c r="AL281" s="738"/>
      <c r="AM281" s="738"/>
      <c r="AN281" s="738"/>
      <c r="AO281" s="738"/>
    </row>
    <row r="282" spans="1:41">
      <c r="A282" s="791"/>
      <c r="B282" s="791"/>
      <c r="C282" s="791"/>
      <c r="D282" s="791"/>
      <c r="E282" s="738"/>
      <c r="F282" s="738"/>
      <c r="G282" s="738"/>
      <c r="H282" s="738"/>
      <c r="I282" s="738"/>
      <c r="J282" s="738"/>
      <c r="K282" s="738"/>
      <c r="L282" s="738"/>
      <c r="M282" s="738"/>
      <c r="N282" s="738"/>
      <c r="O282" s="738"/>
      <c r="P282" s="738"/>
      <c r="Q282" s="738"/>
      <c r="R282" s="738"/>
      <c r="S282" s="738"/>
      <c r="T282" s="738"/>
      <c r="U282" s="738"/>
      <c r="V282" s="738"/>
      <c r="W282" s="738"/>
      <c r="X282" s="738"/>
      <c r="Y282" s="738"/>
      <c r="Z282" s="738"/>
      <c r="AA282" s="738"/>
      <c r="AB282" s="738"/>
      <c r="AC282" s="738"/>
      <c r="AD282" s="738"/>
      <c r="AE282" s="738"/>
      <c r="AF282" s="738"/>
      <c r="AG282" s="738"/>
      <c r="AH282" s="738"/>
      <c r="AI282" s="738"/>
      <c r="AJ282" s="738"/>
      <c r="AK282" s="738"/>
      <c r="AL282" s="738"/>
      <c r="AM282" s="738"/>
      <c r="AN282" s="738"/>
      <c r="AO282" s="738"/>
    </row>
    <row r="283" spans="1:41">
      <c r="A283" s="791"/>
      <c r="B283" s="791"/>
      <c r="C283" s="791"/>
      <c r="D283" s="791"/>
      <c r="E283" s="738"/>
      <c r="F283" s="738"/>
      <c r="G283" s="738"/>
      <c r="H283" s="738"/>
      <c r="I283" s="738"/>
      <c r="J283" s="738"/>
      <c r="K283" s="738"/>
      <c r="L283" s="738"/>
      <c r="M283" s="738"/>
      <c r="N283" s="738"/>
      <c r="O283" s="738"/>
      <c r="P283" s="738"/>
      <c r="Q283" s="738"/>
      <c r="R283" s="738"/>
      <c r="S283" s="738"/>
      <c r="T283" s="738"/>
      <c r="U283" s="738"/>
      <c r="V283" s="738"/>
      <c r="W283" s="738"/>
      <c r="X283" s="738"/>
      <c r="Y283" s="738"/>
      <c r="Z283" s="738"/>
      <c r="AA283" s="738"/>
      <c r="AB283" s="738"/>
      <c r="AC283" s="738"/>
      <c r="AD283" s="738"/>
      <c r="AE283" s="738"/>
      <c r="AF283" s="738"/>
      <c r="AG283" s="738"/>
      <c r="AH283" s="738"/>
      <c r="AI283" s="738"/>
      <c r="AJ283" s="738"/>
      <c r="AK283" s="738"/>
      <c r="AL283" s="738"/>
      <c r="AM283" s="738"/>
      <c r="AN283" s="738"/>
      <c r="AO283" s="738"/>
    </row>
    <row r="284" spans="1:41">
      <c r="A284" s="791"/>
      <c r="B284" s="791"/>
      <c r="C284" s="791"/>
      <c r="D284" s="791"/>
      <c r="E284" s="738"/>
      <c r="F284" s="738"/>
      <c r="G284" s="738"/>
      <c r="H284" s="738"/>
      <c r="I284" s="738"/>
      <c r="J284" s="738"/>
      <c r="K284" s="738"/>
      <c r="L284" s="738"/>
      <c r="M284" s="738"/>
      <c r="N284" s="738"/>
      <c r="O284" s="738"/>
      <c r="P284" s="738"/>
      <c r="Q284" s="738"/>
      <c r="R284" s="738"/>
      <c r="S284" s="738"/>
      <c r="T284" s="738"/>
      <c r="U284" s="738"/>
      <c r="V284" s="738"/>
      <c r="W284" s="738"/>
      <c r="X284" s="738"/>
      <c r="Y284" s="738"/>
      <c r="Z284" s="738"/>
      <c r="AA284" s="738"/>
      <c r="AB284" s="738"/>
      <c r="AC284" s="738"/>
      <c r="AD284" s="738"/>
      <c r="AE284" s="738"/>
      <c r="AF284" s="738"/>
      <c r="AG284" s="738"/>
      <c r="AH284" s="738"/>
      <c r="AI284" s="738"/>
      <c r="AJ284" s="738"/>
      <c r="AK284" s="738"/>
      <c r="AL284" s="738"/>
      <c r="AM284" s="738"/>
      <c r="AN284" s="738"/>
      <c r="AO284" s="738"/>
    </row>
    <row r="285" spans="1:41">
      <c r="A285" s="791"/>
      <c r="B285" s="791"/>
      <c r="C285" s="791"/>
      <c r="D285" s="791"/>
      <c r="E285" s="738"/>
      <c r="F285" s="738"/>
      <c r="G285" s="738"/>
      <c r="H285" s="738"/>
      <c r="I285" s="738"/>
      <c r="J285" s="738"/>
      <c r="K285" s="738"/>
      <c r="L285" s="738"/>
      <c r="M285" s="738"/>
      <c r="N285" s="738"/>
      <c r="O285" s="738"/>
      <c r="P285" s="738"/>
      <c r="Q285" s="738"/>
      <c r="R285" s="738"/>
      <c r="S285" s="738"/>
      <c r="T285" s="738"/>
      <c r="U285" s="738"/>
      <c r="V285" s="738"/>
      <c r="W285" s="738"/>
      <c r="X285" s="738"/>
      <c r="Y285" s="738"/>
      <c r="Z285" s="738"/>
      <c r="AA285" s="738"/>
      <c r="AB285" s="738"/>
      <c r="AC285" s="738"/>
      <c r="AD285" s="738"/>
      <c r="AE285" s="738"/>
      <c r="AF285" s="738"/>
      <c r="AG285" s="738"/>
      <c r="AH285" s="738"/>
      <c r="AI285" s="738"/>
      <c r="AJ285" s="738"/>
      <c r="AK285" s="738"/>
      <c r="AL285" s="738"/>
      <c r="AM285" s="738"/>
      <c r="AN285" s="738"/>
      <c r="AO285" s="738"/>
    </row>
    <row r="286" spans="1:41">
      <c r="A286" s="791"/>
      <c r="B286" s="791"/>
      <c r="C286" s="791"/>
      <c r="D286" s="791"/>
      <c r="E286" s="738"/>
      <c r="F286" s="738"/>
      <c r="G286" s="738"/>
      <c r="H286" s="738"/>
      <c r="I286" s="738"/>
      <c r="J286" s="738"/>
      <c r="K286" s="738"/>
      <c r="L286" s="738"/>
      <c r="M286" s="738"/>
      <c r="N286" s="738"/>
      <c r="O286" s="738"/>
      <c r="P286" s="738"/>
      <c r="Q286" s="738"/>
      <c r="R286" s="738"/>
      <c r="S286" s="738"/>
      <c r="T286" s="738"/>
      <c r="U286" s="738"/>
      <c r="V286" s="738"/>
      <c r="W286" s="738"/>
      <c r="X286" s="738"/>
      <c r="Y286" s="738"/>
      <c r="Z286" s="738"/>
      <c r="AA286" s="738"/>
      <c r="AB286" s="738"/>
      <c r="AC286" s="738"/>
      <c r="AD286" s="738"/>
      <c r="AE286" s="738"/>
      <c r="AF286" s="738"/>
      <c r="AG286" s="738"/>
      <c r="AH286" s="738"/>
      <c r="AI286" s="738"/>
      <c r="AJ286" s="738"/>
      <c r="AK286" s="738"/>
      <c r="AL286" s="738"/>
      <c r="AM286" s="738"/>
      <c r="AN286" s="738"/>
      <c r="AO286" s="738"/>
    </row>
    <row r="287" spans="1:41">
      <c r="A287" s="791"/>
      <c r="B287" s="791"/>
      <c r="C287" s="791"/>
      <c r="D287" s="791"/>
      <c r="E287" s="738"/>
      <c r="F287" s="738"/>
      <c r="G287" s="738"/>
      <c r="H287" s="738"/>
      <c r="I287" s="738"/>
      <c r="J287" s="738"/>
      <c r="K287" s="738"/>
      <c r="L287" s="738"/>
      <c r="M287" s="738"/>
      <c r="N287" s="738"/>
      <c r="O287" s="738"/>
      <c r="P287" s="738"/>
      <c r="Q287" s="738"/>
      <c r="R287" s="738"/>
      <c r="S287" s="738"/>
      <c r="T287" s="738"/>
      <c r="U287" s="738"/>
      <c r="V287" s="738"/>
      <c r="W287" s="738"/>
      <c r="X287" s="738"/>
      <c r="Y287" s="738"/>
      <c r="Z287" s="738"/>
      <c r="AA287" s="738"/>
      <c r="AB287" s="738"/>
      <c r="AC287" s="738"/>
      <c r="AD287" s="738"/>
      <c r="AE287" s="738"/>
      <c r="AF287" s="738"/>
      <c r="AG287" s="738"/>
      <c r="AH287" s="738"/>
      <c r="AI287" s="738"/>
      <c r="AJ287" s="738"/>
      <c r="AK287" s="738"/>
      <c r="AL287" s="738"/>
      <c r="AM287" s="738"/>
      <c r="AN287" s="738"/>
      <c r="AO287" s="738"/>
    </row>
    <row r="288" spans="1:41">
      <c r="A288" s="791"/>
      <c r="B288" s="791"/>
      <c r="C288" s="791"/>
      <c r="D288" s="791"/>
      <c r="E288" s="738"/>
      <c r="F288" s="738"/>
      <c r="G288" s="738"/>
      <c r="H288" s="738"/>
      <c r="I288" s="738"/>
      <c r="J288" s="738"/>
      <c r="K288" s="738"/>
      <c r="L288" s="738"/>
      <c r="M288" s="738"/>
      <c r="N288" s="738"/>
      <c r="O288" s="738"/>
      <c r="P288" s="738"/>
      <c r="Q288" s="738"/>
      <c r="R288" s="738"/>
      <c r="S288" s="738"/>
      <c r="T288" s="738"/>
      <c r="U288" s="738"/>
      <c r="V288" s="738"/>
      <c r="W288" s="738"/>
      <c r="X288" s="738"/>
      <c r="Y288" s="738"/>
      <c r="Z288" s="738"/>
      <c r="AA288" s="738"/>
      <c r="AB288" s="738"/>
      <c r="AC288" s="738"/>
      <c r="AD288" s="738"/>
      <c r="AE288" s="738"/>
      <c r="AF288" s="738"/>
      <c r="AG288" s="738"/>
      <c r="AH288" s="738"/>
      <c r="AI288" s="738"/>
      <c r="AJ288" s="738"/>
      <c r="AK288" s="738"/>
      <c r="AL288" s="738"/>
      <c r="AM288" s="738"/>
      <c r="AN288" s="738"/>
      <c r="AO288" s="738"/>
    </row>
    <row r="289" spans="1:41">
      <c r="A289" s="791"/>
      <c r="B289" s="791"/>
      <c r="C289" s="791"/>
      <c r="D289" s="791"/>
      <c r="E289" s="738"/>
      <c r="F289" s="738"/>
      <c r="G289" s="738"/>
      <c r="H289" s="738"/>
      <c r="I289" s="738"/>
      <c r="J289" s="738"/>
      <c r="K289" s="738"/>
      <c r="L289" s="738"/>
      <c r="M289" s="738"/>
      <c r="N289" s="738"/>
      <c r="O289" s="738"/>
      <c r="P289" s="738"/>
      <c r="Q289" s="738"/>
      <c r="R289" s="738"/>
      <c r="S289" s="738"/>
      <c r="T289" s="738"/>
      <c r="U289" s="738"/>
      <c r="V289" s="738"/>
      <c r="W289" s="738"/>
      <c r="X289" s="738"/>
      <c r="Y289" s="738"/>
      <c r="Z289" s="738"/>
      <c r="AA289" s="738"/>
      <c r="AB289" s="738"/>
      <c r="AC289" s="738"/>
      <c r="AD289" s="738"/>
      <c r="AE289" s="738"/>
      <c r="AF289" s="738"/>
      <c r="AG289" s="738"/>
      <c r="AH289" s="738"/>
      <c r="AI289" s="738"/>
      <c r="AJ289" s="738"/>
      <c r="AK289" s="738"/>
      <c r="AL289" s="738"/>
      <c r="AM289" s="738"/>
      <c r="AN289" s="738"/>
      <c r="AO289" s="738"/>
    </row>
    <row r="290" spans="1:41">
      <c r="A290" s="791"/>
      <c r="B290" s="791"/>
      <c r="C290" s="791"/>
      <c r="D290" s="791"/>
      <c r="E290" s="738"/>
      <c r="F290" s="738"/>
      <c r="G290" s="738"/>
      <c r="H290" s="738"/>
      <c r="I290" s="738"/>
      <c r="J290" s="738"/>
      <c r="K290" s="738"/>
      <c r="L290" s="738"/>
      <c r="M290" s="738"/>
      <c r="N290" s="738"/>
      <c r="O290" s="738"/>
      <c r="P290" s="738"/>
      <c r="Q290" s="738"/>
      <c r="R290" s="738"/>
      <c r="S290" s="738"/>
      <c r="T290" s="738"/>
      <c r="U290" s="738"/>
      <c r="V290" s="738"/>
      <c r="W290" s="738"/>
      <c r="X290" s="738"/>
      <c r="Y290" s="738"/>
      <c r="Z290" s="738"/>
      <c r="AA290" s="738"/>
      <c r="AB290" s="738"/>
      <c r="AC290" s="738"/>
      <c r="AD290" s="738"/>
      <c r="AE290" s="738"/>
      <c r="AF290" s="738"/>
      <c r="AG290" s="738"/>
      <c r="AH290" s="738"/>
      <c r="AI290" s="738"/>
      <c r="AJ290" s="738"/>
      <c r="AK290" s="738"/>
      <c r="AL290" s="738"/>
      <c r="AM290" s="738"/>
      <c r="AN290" s="738"/>
      <c r="AO290" s="738"/>
    </row>
    <row r="291" spans="1:41">
      <c r="A291" s="791"/>
      <c r="B291" s="791"/>
      <c r="C291" s="791"/>
      <c r="D291" s="791"/>
      <c r="E291" s="738"/>
      <c r="F291" s="738"/>
      <c r="G291" s="738"/>
      <c r="H291" s="738"/>
      <c r="I291" s="738"/>
      <c r="J291" s="738"/>
      <c r="K291" s="738"/>
      <c r="L291" s="738"/>
      <c r="M291" s="738"/>
      <c r="N291" s="738"/>
      <c r="O291" s="738"/>
      <c r="P291" s="738"/>
      <c r="Q291" s="738"/>
      <c r="R291" s="738"/>
      <c r="S291" s="738"/>
      <c r="T291" s="738"/>
      <c r="U291" s="738"/>
      <c r="V291" s="738"/>
      <c r="W291" s="738"/>
      <c r="X291" s="738"/>
      <c r="Y291" s="738"/>
      <c r="Z291" s="738"/>
      <c r="AA291" s="738"/>
      <c r="AB291" s="738"/>
      <c r="AC291" s="738"/>
      <c r="AD291" s="738"/>
      <c r="AE291" s="738"/>
      <c r="AF291" s="738"/>
      <c r="AG291" s="738"/>
      <c r="AH291" s="738"/>
      <c r="AI291" s="738"/>
      <c r="AJ291" s="738"/>
      <c r="AK291" s="738"/>
      <c r="AL291" s="738"/>
      <c r="AM291" s="738"/>
      <c r="AN291" s="738"/>
      <c r="AO291" s="738"/>
    </row>
    <row r="292" spans="1:41">
      <c r="A292" s="791"/>
      <c r="B292" s="791"/>
      <c r="C292" s="791"/>
      <c r="D292" s="791"/>
      <c r="E292" s="738"/>
      <c r="F292" s="738"/>
      <c r="G292" s="738"/>
      <c r="H292" s="738"/>
      <c r="I292" s="738"/>
      <c r="J292" s="738"/>
      <c r="K292" s="738"/>
      <c r="L292" s="738"/>
      <c r="M292" s="738"/>
      <c r="N292" s="738"/>
      <c r="O292" s="738"/>
      <c r="P292" s="738"/>
      <c r="Q292" s="738"/>
      <c r="R292" s="738"/>
      <c r="S292" s="738"/>
      <c r="T292" s="738"/>
      <c r="U292" s="738"/>
      <c r="V292" s="738"/>
      <c r="W292" s="738"/>
      <c r="X292" s="738"/>
      <c r="Y292" s="738"/>
      <c r="Z292" s="738"/>
      <c r="AA292" s="738"/>
      <c r="AB292" s="738"/>
      <c r="AC292" s="738"/>
      <c r="AD292" s="738"/>
      <c r="AE292" s="738"/>
      <c r="AF292" s="738"/>
      <c r="AG292" s="738"/>
      <c r="AH292" s="738"/>
      <c r="AI292" s="738"/>
      <c r="AJ292" s="738"/>
      <c r="AK292" s="738"/>
      <c r="AL292" s="738"/>
      <c r="AM292" s="738"/>
      <c r="AN292" s="738"/>
      <c r="AO292" s="738"/>
    </row>
    <row r="293" spans="1:41">
      <c r="A293" s="791"/>
      <c r="B293" s="791"/>
      <c r="C293" s="791"/>
      <c r="D293" s="791"/>
      <c r="E293" s="738"/>
      <c r="F293" s="738"/>
      <c r="G293" s="738"/>
      <c r="H293" s="738"/>
      <c r="I293" s="738"/>
      <c r="J293" s="738"/>
      <c r="K293" s="738"/>
      <c r="L293" s="738"/>
      <c r="M293" s="738"/>
      <c r="N293" s="738"/>
      <c r="O293" s="738"/>
      <c r="P293" s="738"/>
      <c r="Q293" s="738"/>
      <c r="R293" s="738"/>
      <c r="S293" s="738"/>
      <c r="T293" s="738"/>
      <c r="U293" s="738"/>
      <c r="V293" s="738"/>
      <c r="W293" s="738"/>
      <c r="X293" s="738"/>
      <c r="Y293" s="738"/>
      <c r="Z293" s="738"/>
      <c r="AA293" s="738"/>
      <c r="AB293" s="738"/>
      <c r="AC293" s="738"/>
      <c r="AD293" s="738"/>
      <c r="AE293" s="738"/>
      <c r="AF293" s="738"/>
      <c r="AG293" s="738"/>
      <c r="AH293" s="738"/>
      <c r="AI293" s="738"/>
      <c r="AJ293" s="738"/>
      <c r="AK293" s="738"/>
      <c r="AL293" s="738"/>
      <c r="AM293" s="738"/>
      <c r="AN293" s="738"/>
      <c r="AO293" s="738"/>
    </row>
    <row r="294" spans="1:41">
      <c r="A294" s="791"/>
      <c r="B294" s="791"/>
      <c r="C294" s="791"/>
      <c r="D294" s="791"/>
      <c r="E294" s="738"/>
      <c r="F294" s="738"/>
      <c r="G294" s="738"/>
      <c r="H294" s="738"/>
      <c r="I294" s="738"/>
      <c r="J294" s="738"/>
      <c r="K294" s="738"/>
      <c r="L294" s="738"/>
      <c r="M294" s="738"/>
      <c r="N294" s="738"/>
      <c r="O294" s="738"/>
      <c r="P294" s="738"/>
      <c r="Q294" s="738"/>
      <c r="R294" s="738"/>
      <c r="S294" s="738"/>
      <c r="T294" s="738"/>
      <c r="U294" s="738"/>
      <c r="V294" s="738"/>
      <c r="W294" s="738"/>
      <c r="X294" s="738"/>
      <c r="Y294" s="738"/>
      <c r="Z294" s="738"/>
      <c r="AA294" s="738"/>
      <c r="AB294" s="738"/>
      <c r="AC294" s="738"/>
      <c r="AD294" s="738"/>
      <c r="AE294" s="738"/>
      <c r="AF294" s="738"/>
      <c r="AG294" s="738"/>
      <c r="AH294" s="738"/>
      <c r="AI294" s="738"/>
      <c r="AJ294" s="738"/>
      <c r="AK294" s="738"/>
      <c r="AL294" s="738"/>
      <c r="AM294" s="738"/>
      <c r="AN294" s="738"/>
      <c r="AO294" s="738"/>
    </row>
    <row r="295" spans="1:41">
      <c r="A295" s="791"/>
      <c r="B295" s="791"/>
      <c r="C295" s="791"/>
      <c r="D295" s="791"/>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row>
    <row r="296" spans="1:41">
      <c r="A296" s="791"/>
      <c r="B296" s="791"/>
      <c r="C296" s="791"/>
      <c r="D296" s="791"/>
      <c r="E296" s="738"/>
      <c r="F296" s="738"/>
      <c r="G296" s="738"/>
      <c r="H296" s="738"/>
      <c r="I296" s="738"/>
      <c r="J296" s="738"/>
      <c r="K296" s="738"/>
      <c r="L296" s="738"/>
      <c r="M296" s="738"/>
      <c r="N296" s="738"/>
      <c r="O296" s="738"/>
      <c r="P296" s="738"/>
      <c r="Q296" s="738"/>
      <c r="R296" s="738"/>
      <c r="S296" s="738"/>
      <c r="T296" s="738"/>
      <c r="U296" s="738"/>
      <c r="V296" s="738"/>
      <c r="W296" s="738"/>
      <c r="X296" s="738"/>
      <c r="Y296" s="738"/>
      <c r="Z296" s="738"/>
      <c r="AA296" s="738"/>
      <c r="AB296" s="738"/>
      <c r="AC296" s="738"/>
      <c r="AD296" s="738"/>
      <c r="AE296" s="738"/>
      <c r="AF296" s="738"/>
      <c r="AG296" s="738"/>
      <c r="AH296" s="738"/>
      <c r="AI296" s="738"/>
      <c r="AJ296" s="738"/>
      <c r="AK296" s="738"/>
      <c r="AL296" s="738"/>
      <c r="AM296" s="738"/>
      <c r="AN296" s="738"/>
      <c r="AO296" s="738"/>
    </row>
    <row r="297" spans="1:41">
      <c r="A297" s="791"/>
      <c r="B297" s="791"/>
      <c r="C297" s="791"/>
      <c r="D297" s="791"/>
      <c r="E297" s="738"/>
      <c r="F297" s="738"/>
      <c r="G297" s="738"/>
      <c r="H297" s="738"/>
      <c r="I297" s="738"/>
      <c r="J297" s="738"/>
      <c r="K297" s="738"/>
      <c r="L297" s="738"/>
      <c r="M297" s="738"/>
      <c r="N297" s="738"/>
      <c r="O297" s="738"/>
      <c r="P297" s="738"/>
      <c r="Q297" s="738"/>
      <c r="R297" s="738"/>
      <c r="S297" s="738"/>
      <c r="T297" s="738"/>
      <c r="U297" s="738"/>
      <c r="V297" s="738"/>
      <c r="W297" s="738"/>
      <c r="X297" s="738"/>
      <c r="Y297" s="738"/>
      <c r="Z297" s="738"/>
      <c r="AA297" s="738"/>
      <c r="AB297" s="738"/>
      <c r="AC297" s="738"/>
      <c r="AD297" s="738"/>
      <c r="AE297" s="738"/>
      <c r="AF297" s="738"/>
      <c r="AG297" s="738"/>
      <c r="AH297" s="738"/>
      <c r="AI297" s="738"/>
      <c r="AJ297" s="738"/>
      <c r="AK297" s="738"/>
      <c r="AL297" s="738"/>
      <c r="AM297" s="738"/>
      <c r="AN297" s="738"/>
      <c r="AO297" s="738"/>
    </row>
    <row r="298" spans="1:41">
      <c r="A298" s="791"/>
      <c r="B298" s="791"/>
      <c r="C298" s="791"/>
      <c r="D298" s="791"/>
      <c r="E298" s="738"/>
      <c r="F298" s="738"/>
      <c r="G298" s="738"/>
      <c r="H298" s="738"/>
      <c r="I298" s="738"/>
      <c r="J298" s="738"/>
      <c r="K298" s="738"/>
      <c r="L298" s="738"/>
      <c r="M298" s="738"/>
      <c r="N298" s="738"/>
      <c r="O298" s="738"/>
      <c r="P298" s="738"/>
      <c r="Q298" s="738"/>
      <c r="R298" s="738"/>
      <c r="S298" s="738"/>
      <c r="T298" s="738"/>
      <c r="U298" s="738"/>
      <c r="V298" s="738"/>
      <c r="W298" s="738"/>
      <c r="X298" s="738"/>
      <c r="Y298" s="738"/>
      <c r="Z298" s="738"/>
      <c r="AA298" s="738"/>
      <c r="AB298" s="738"/>
      <c r="AC298" s="738"/>
      <c r="AD298" s="738"/>
      <c r="AE298" s="738"/>
      <c r="AF298" s="738"/>
      <c r="AG298" s="738"/>
      <c r="AH298" s="738"/>
      <c r="AI298" s="738"/>
      <c r="AJ298" s="738"/>
      <c r="AK298" s="738"/>
      <c r="AL298" s="738"/>
      <c r="AM298" s="738"/>
      <c r="AN298" s="738"/>
      <c r="AO298" s="738"/>
    </row>
    <row r="299" spans="1:41">
      <c r="A299" s="791"/>
      <c r="B299" s="791"/>
      <c r="C299" s="791"/>
      <c r="D299" s="791"/>
      <c r="E299" s="738"/>
      <c r="F299" s="738"/>
      <c r="G299" s="738"/>
      <c r="H299" s="738"/>
      <c r="I299" s="738"/>
      <c r="J299" s="738"/>
      <c r="K299" s="738"/>
      <c r="L299" s="738"/>
      <c r="M299" s="738"/>
      <c r="N299" s="738"/>
      <c r="O299" s="738"/>
      <c r="P299" s="738"/>
      <c r="Q299" s="738"/>
      <c r="R299" s="738"/>
      <c r="S299" s="738"/>
      <c r="T299" s="738"/>
      <c r="U299" s="738"/>
      <c r="V299" s="738"/>
      <c r="W299" s="738"/>
      <c r="X299" s="738"/>
      <c r="Y299" s="738"/>
      <c r="Z299" s="738"/>
      <c r="AA299" s="738"/>
      <c r="AB299" s="738"/>
      <c r="AC299" s="738"/>
      <c r="AD299" s="738"/>
      <c r="AE299" s="738"/>
      <c r="AF299" s="738"/>
      <c r="AG299" s="738"/>
      <c r="AH299" s="738"/>
      <c r="AI299" s="738"/>
      <c r="AJ299" s="738"/>
      <c r="AK299" s="738"/>
      <c r="AL299" s="738"/>
      <c r="AM299" s="738"/>
      <c r="AN299" s="738"/>
      <c r="AO299" s="738"/>
    </row>
    <row r="300" spans="1:41">
      <c r="A300" s="791"/>
      <c r="B300" s="791"/>
      <c r="C300" s="791"/>
      <c r="D300" s="791"/>
      <c r="E300" s="738"/>
      <c r="F300" s="738"/>
      <c r="G300" s="738"/>
      <c r="H300" s="738"/>
      <c r="I300" s="738"/>
      <c r="J300" s="738"/>
      <c r="K300" s="738"/>
      <c r="L300" s="738"/>
      <c r="M300" s="738"/>
      <c r="N300" s="738"/>
      <c r="O300" s="738"/>
      <c r="P300" s="738"/>
      <c r="Q300" s="738"/>
      <c r="R300" s="738"/>
      <c r="S300" s="738"/>
      <c r="T300" s="738"/>
      <c r="U300" s="738"/>
      <c r="V300" s="738"/>
      <c r="W300" s="738"/>
      <c r="X300" s="738"/>
      <c r="Y300" s="738"/>
      <c r="Z300" s="738"/>
      <c r="AA300" s="738"/>
      <c r="AB300" s="738"/>
      <c r="AC300" s="738"/>
      <c r="AD300" s="738"/>
      <c r="AE300" s="738"/>
      <c r="AF300" s="738"/>
      <c r="AG300" s="738"/>
      <c r="AH300" s="738"/>
      <c r="AI300" s="738"/>
      <c r="AJ300" s="738"/>
      <c r="AK300" s="738"/>
      <c r="AL300" s="738"/>
      <c r="AM300" s="738"/>
      <c r="AN300" s="738"/>
      <c r="AO300" s="738"/>
    </row>
    <row r="301" spans="1:41">
      <c r="A301" s="791"/>
      <c r="B301" s="791"/>
      <c r="C301" s="791"/>
      <c r="D301" s="791"/>
      <c r="E301" s="738"/>
      <c r="F301" s="738"/>
      <c r="G301" s="738"/>
      <c r="H301" s="738"/>
      <c r="I301" s="738"/>
      <c r="J301" s="738"/>
      <c r="K301" s="738"/>
      <c r="L301" s="738"/>
      <c r="M301" s="738"/>
      <c r="N301" s="738"/>
      <c r="O301" s="738"/>
      <c r="P301" s="738"/>
      <c r="Q301" s="738"/>
      <c r="R301" s="738"/>
      <c r="S301" s="738"/>
      <c r="T301" s="738"/>
      <c r="U301" s="738"/>
      <c r="V301" s="738"/>
      <c r="W301" s="738"/>
      <c r="X301" s="738"/>
      <c r="Y301" s="738"/>
      <c r="Z301" s="738"/>
      <c r="AA301" s="738"/>
      <c r="AB301" s="738"/>
      <c r="AC301" s="738"/>
      <c r="AD301" s="738"/>
      <c r="AE301" s="738"/>
      <c r="AF301" s="738"/>
      <c r="AG301" s="738"/>
      <c r="AH301" s="738"/>
      <c r="AI301" s="738"/>
      <c r="AJ301" s="738"/>
      <c r="AK301" s="738"/>
      <c r="AL301" s="738"/>
      <c r="AM301" s="738"/>
      <c r="AN301" s="738"/>
      <c r="AO301" s="738"/>
    </row>
    <row r="302" spans="1:41">
      <c r="A302" s="791"/>
      <c r="B302" s="791"/>
      <c r="C302" s="791"/>
      <c r="D302" s="791"/>
      <c r="E302" s="738"/>
      <c r="F302" s="738"/>
      <c r="G302" s="738"/>
      <c r="H302" s="738"/>
      <c r="I302" s="738"/>
      <c r="J302" s="738"/>
      <c r="K302" s="738"/>
      <c r="L302" s="738"/>
      <c r="M302" s="738"/>
      <c r="N302" s="738"/>
      <c r="O302" s="738"/>
      <c r="P302" s="738"/>
      <c r="Q302" s="738"/>
      <c r="R302" s="738"/>
      <c r="S302" s="738"/>
      <c r="T302" s="738"/>
      <c r="U302" s="738"/>
      <c r="V302" s="738"/>
      <c r="W302" s="738"/>
      <c r="X302" s="738"/>
      <c r="Y302" s="738"/>
      <c r="Z302" s="738"/>
      <c r="AA302" s="738"/>
      <c r="AB302" s="738"/>
      <c r="AC302" s="738"/>
      <c r="AD302" s="738"/>
      <c r="AE302" s="738"/>
      <c r="AF302" s="738"/>
      <c r="AG302" s="738"/>
      <c r="AH302" s="738"/>
      <c r="AI302" s="738"/>
      <c r="AJ302" s="738"/>
      <c r="AK302" s="738"/>
      <c r="AL302" s="738"/>
      <c r="AM302" s="738"/>
      <c r="AN302" s="738"/>
      <c r="AO302" s="738"/>
    </row>
    <row r="303" spans="1:41">
      <c r="A303" s="791"/>
      <c r="B303" s="791"/>
      <c r="C303" s="791"/>
      <c r="D303" s="791"/>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row>
    <row r="304" spans="1:41">
      <c r="A304" s="791"/>
      <c r="B304" s="791"/>
      <c r="C304" s="791"/>
      <c r="D304" s="791"/>
      <c r="E304" s="738"/>
      <c r="F304" s="738"/>
      <c r="G304" s="738"/>
      <c r="H304" s="738"/>
      <c r="I304" s="738"/>
      <c r="J304" s="738"/>
      <c r="K304" s="738"/>
      <c r="L304" s="738"/>
      <c r="M304" s="738"/>
      <c r="N304" s="738"/>
      <c r="O304" s="738"/>
      <c r="P304" s="738"/>
      <c r="Q304" s="738"/>
      <c r="R304" s="738"/>
      <c r="S304" s="738"/>
      <c r="T304" s="738"/>
      <c r="U304" s="738"/>
      <c r="V304" s="738"/>
      <c r="W304" s="738"/>
      <c r="X304" s="738"/>
      <c r="Y304" s="738"/>
      <c r="Z304" s="738"/>
      <c r="AA304" s="738"/>
      <c r="AB304" s="738"/>
      <c r="AC304" s="738"/>
      <c r="AD304" s="738"/>
      <c r="AE304" s="738"/>
      <c r="AF304" s="738"/>
      <c r="AG304" s="738"/>
      <c r="AH304" s="738"/>
      <c r="AI304" s="738"/>
      <c r="AJ304" s="738"/>
      <c r="AK304" s="738"/>
      <c r="AL304" s="738"/>
      <c r="AM304" s="738"/>
      <c r="AN304" s="738"/>
      <c r="AO304" s="738"/>
    </row>
    <row r="305" spans="1:41">
      <c r="A305" s="791"/>
      <c r="B305" s="791"/>
      <c r="C305" s="791"/>
      <c r="D305" s="791"/>
      <c r="E305" s="738"/>
      <c r="F305" s="738"/>
      <c r="G305" s="738"/>
      <c r="H305" s="738"/>
      <c r="I305" s="738"/>
      <c r="J305" s="738"/>
      <c r="K305" s="738"/>
      <c r="L305" s="738"/>
      <c r="M305" s="738"/>
      <c r="N305" s="738"/>
      <c r="O305" s="738"/>
      <c r="P305" s="738"/>
      <c r="Q305" s="738"/>
      <c r="R305" s="738"/>
      <c r="S305" s="738"/>
      <c r="T305" s="738"/>
      <c r="U305" s="738"/>
      <c r="V305" s="738"/>
      <c r="W305" s="738"/>
      <c r="X305" s="738"/>
      <c r="Y305" s="738"/>
      <c r="Z305" s="738"/>
      <c r="AA305" s="738"/>
      <c r="AB305" s="738"/>
      <c r="AC305" s="738"/>
      <c r="AD305" s="738"/>
      <c r="AE305" s="738"/>
      <c r="AF305" s="738"/>
      <c r="AG305" s="738"/>
      <c r="AH305" s="738"/>
      <c r="AI305" s="738"/>
      <c r="AJ305" s="738"/>
      <c r="AK305" s="738"/>
      <c r="AL305" s="738"/>
      <c r="AM305" s="738"/>
      <c r="AN305" s="738"/>
      <c r="AO305" s="738"/>
    </row>
    <row r="306" spans="1:41">
      <c r="A306" s="791"/>
      <c r="B306" s="791"/>
      <c r="C306" s="791"/>
      <c r="D306" s="791"/>
      <c r="E306" s="738"/>
      <c r="F306" s="738"/>
      <c r="G306" s="738"/>
      <c r="H306" s="738"/>
      <c r="I306" s="738"/>
      <c r="J306" s="738"/>
      <c r="K306" s="738"/>
      <c r="L306" s="738"/>
      <c r="M306" s="738"/>
      <c r="N306" s="738"/>
      <c r="O306" s="738"/>
      <c r="P306" s="738"/>
      <c r="Q306" s="738"/>
      <c r="R306" s="738"/>
      <c r="S306" s="738"/>
      <c r="T306" s="738"/>
      <c r="U306" s="738"/>
      <c r="V306" s="738"/>
      <c r="W306" s="738"/>
      <c r="X306" s="738"/>
      <c r="Y306" s="738"/>
      <c r="Z306" s="738"/>
      <c r="AA306" s="738"/>
      <c r="AB306" s="738"/>
      <c r="AC306" s="738"/>
      <c r="AD306" s="738"/>
      <c r="AE306" s="738"/>
      <c r="AF306" s="738"/>
      <c r="AG306" s="738"/>
      <c r="AH306" s="738"/>
      <c r="AI306" s="738"/>
      <c r="AJ306" s="738"/>
      <c r="AK306" s="738"/>
      <c r="AL306" s="738"/>
      <c r="AM306" s="738"/>
      <c r="AN306" s="738"/>
      <c r="AO306" s="738"/>
    </row>
    <row r="307" spans="1:41">
      <c r="A307" s="791"/>
      <c r="B307" s="791"/>
      <c r="C307" s="791"/>
      <c r="D307" s="791"/>
      <c r="E307" s="738"/>
      <c r="F307" s="738"/>
      <c r="G307" s="738"/>
      <c r="H307" s="738"/>
      <c r="I307" s="738"/>
      <c r="J307" s="738"/>
      <c r="K307" s="738"/>
      <c r="L307" s="738"/>
      <c r="M307" s="738"/>
      <c r="N307" s="738"/>
      <c r="O307" s="738"/>
      <c r="P307" s="738"/>
      <c r="Q307" s="738"/>
      <c r="R307" s="738"/>
      <c r="S307" s="738"/>
      <c r="T307" s="738"/>
      <c r="U307" s="738"/>
      <c r="V307" s="738"/>
      <c r="W307" s="738"/>
      <c r="X307" s="738"/>
      <c r="Y307" s="738"/>
      <c r="Z307" s="738"/>
      <c r="AA307" s="738"/>
      <c r="AB307" s="738"/>
      <c r="AC307" s="738"/>
      <c r="AD307" s="738"/>
      <c r="AE307" s="738"/>
      <c r="AF307" s="738"/>
      <c r="AG307" s="738"/>
      <c r="AH307" s="738"/>
      <c r="AI307" s="738"/>
      <c r="AJ307" s="738"/>
      <c r="AK307" s="738"/>
      <c r="AL307" s="738"/>
      <c r="AM307" s="738"/>
      <c r="AN307" s="738"/>
      <c r="AO307" s="738"/>
    </row>
    <row r="308" spans="1:41">
      <c r="A308" s="791"/>
      <c r="B308" s="791"/>
      <c r="C308" s="791"/>
      <c r="D308" s="791"/>
      <c r="E308" s="738"/>
      <c r="F308" s="738"/>
      <c r="G308" s="738"/>
      <c r="H308" s="738"/>
      <c r="I308" s="738"/>
      <c r="J308" s="738"/>
      <c r="K308" s="738"/>
      <c r="L308" s="738"/>
      <c r="M308" s="738"/>
      <c r="N308" s="738"/>
      <c r="O308" s="738"/>
      <c r="P308" s="738"/>
      <c r="Q308" s="738"/>
      <c r="R308" s="738"/>
      <c r="S308" s="738"/>
      <c r="T308" s="738"/>
      <c r="U308" s="738"/>
      <c r="V308" s="738"/>
      <c r="W308" s="738"/>
      <c r="X308" s="738"/>
      <c r="Y308" s="738"/>
      <c r="Z308" s="738"/>
      <c r="AA308" s="738"/>
      <c r="AB308" s="738"/>
      <c r="AC308" s="738"/>
      <c r="AD308" s="738"/>
      <c r="AE308" s="738"/>
      <c r="AF308" s="738"/>
      <c r="AG308" s="738"/>
      <c r="AH308" s="738"/>
      <c r="AI308" s="738"/>
      <c r="AJ308" s="738"/>
      <c r="AK308" s="738"/>
      <c r="AL308" s="738"/>
      <c r="AM308" s="738"/>
      <c r="AN308" s="738"/>
      <c r="AO308" s="738"/>
    </row>
    <row r="309" spans="1:41">
      <c r="A309" s="791"/>
      <c r="B309" s="791"/>
      <c r="C309" s="791"/>
      <c r="D309" s="791"/>
      <c r="E309" s="738"/>
      <c r="F309" s="738"/>
      <c r="G309" s="738"/>
      <c r="H309" s="738"/>
      <c r="I309" s="738"/>
      <c r="J309" s="738"/>
      <c r="K309" s="738"/>
      <c r="L309" s="738"/>
      <c r="M309" s="738"/>
      <c r="N309" s="738"/>
      <c r="O309" s="738"/>
      <c r="P309" s="738"/>
      <c r="Q309" s="738"/>
      <c r="R309" s="738"/>
      <c r="S309" s="738"/>
      <c r="T309" s="738"/>
      <c r="U309" s="738"/>
      <c r="V309" s="738"/>
      <c r="W309" s="738"/>
      <c r="X309" s="738"/>
      <c r="Y309" s="738"/>
      <c r="Z309" s="738"/>
      <c r="AA309" s="738"/>
      <c r="AB309" s="738"/>
      <c r="AC309" s="738"/>
      <c r="AD309" s="738"/>
      <c r="AE309" s="738"/>
      <c r="AF309" s="738"/>
      <c r="AG309" s="738"/>
      <c r="AH309" s="738"/>
      <c r="AI309" s="738"/>
      <c r="AJ309" s="738"/>
      <c r="AK309" s="738"/>
      <c r="AL309" s="738"/>
      <c r="AM309" s="738"/>
      <c r="AN309" s="738"/>
      <c r="AO309" s="738"/>
    </row>
    <row r="310" spans="1:41">
      <c r="A310" s="791"/>
      <c r="B310" s="791"/>
      <c r="C310" s="791"/>
      <c r="D310" s="791"/>
      <c r="E310" s="738"/>
      <c r="F310" s="738"/>
      <c r="G310" s="738"/>
      <c r="H310" s="738"/>
      <c r="I310" s="738"/>
      <c r="J310" s="738"/>
      <c r="K310" s="738"/>
      <c r="L310" s="738"/>
      <c r="M310" s="738"/>
      <c r="N310" s="738"/>
      <c r="O310" s="738"/>
      <c r="P310" s="738"/>
      <c r="Q310" s="738"/>
      <c r="R310" s="738"/>
      <c r="S310" s="738"/>
      <c r="T310" s="738"/>
      <c r="U310" s="738"/>
      <c r="V310" s="738"/>
      <c r="W310" s="738"/>
      <c r="X310" s="738"/>
      <c r="Y310" s="738"/>
      <c r="Z310" s="738"/>
      <c r="AA310" s="738"/>
      <c r="AB310" s="738"/>
      <c r="AC310" s="738"/>
      <c r="AD310" s="738"/>
      <c r="AE310" s="738"/>
      <c r="AF310" s="738"/>
      <c r="AG310" s="738"/>
      <c r="AH310" s="738"/>
      <c r="AI310" s="738"/>
      <c r="AJ310" s="738"/>
      <c r="AK310" s="738"/>
      <c r="AL310" s="738"/>
      <c r="AM310" s="738"/>
      <c r="AN310" s="738"/>
      <c r="AO310" s="738"/>
    </row>
    <row r="311" spans="1:41">
      <c r="A311" s="791"/>
      <c r="B311" s="791"/>
      <c r="C311" s="791"/>
      <c r="D311" s="791"/>
      <c r="E311" s="738"/>
      <c r="F311" s="738"/>
      <c r="G311" s="738"/>
      <c r="H311" s="738"/>
      <c r="I311" s="738"/>
      <c r="J311" s="738"/>
      <c r="K311" s="738"/>
      <c r="L311" s="738"/>
      <c r="M311" s="738"/>
      <c r="N311" s="738"/>
      <c r="O311" s="738"/>
      <c r="P311" s="738"/>
      <c r="Q311" s="738"/>
      <c r="R311" s="738"/>
      <c r="S311" s="738"/>
      <c r="T311" s="738"/>
      <c r="U311" s="738"/>
      <c r="V311" s="738"/>
      <c r="W311" s="738"/>
      <c r="X311" s="738"/>
      <c r="Y311" s="738"/>
      <c r="Z311" s="738"/>
      <c r="AA311" s="738"/>
      <c r="AB311" s="738"/>
      <c r="AC311" s="738"/>
      <c r="AD311" s="738"/>
      <c r="AE311" s="738"/>
      <c r="AF311" s="738"/>
      <c r="AG311" s="738"/>
      <c r="AH311" s="738"/>
      <c r="AI311" s="738"/>
      <c r="AJ311" s="738"/>
      <c r="AK311" s="738"/>
      <c r="AL311" s="738"/>
      <c r="AM311" s="738"/>
      <c r="AN311" s="738"/>
      <c r="AO311" s="738"/>
    </row>
    <row r="312" spans="1:41">
      <c r="A312" s="791"/>
      <c r="B312" s="791"/>
      <c r="C312" s="791"/>
      <c r="D312" s="791"/>
      <c r="E312" s="738"/>
      <c r="F312" s="738"/>
      <c r="G312" s="738"/>
      <c r="H312" s="738"/>
      <c r="I312" s="738"/>
      <c r="J312" s="738"/>
      <c r="K312" s="738"/>
      <c r="L312" s="738"/>
      <c r="M312" s="738"/>
      <c r="N312" s="738"/>
      <c r="O312" s="738"/>
      <c r="P312" s="738"/>
      <c r="Q312" s="738"/>
      <c r="R312" s="738"/>
      <c r="S312" s="738"/>
      <c r="T312" s="738"/>
      <c r="U312" s="738"/>
      <c r="V312" s="738"/>
      <c r="W312" s="738"/>
      <c r="X312" s="738"/>
      <c r="Y312" s="738"/>
      <c r="Z312" s="738"/>
      <c r="AA312" s="738"/>
      <c r="AB312" s="738"/>
      <c r="AC312" s="738"/>
      <c r="AD312" s="738"/>
      <c r="AE312" s="738"/>
      <c r="AF312" s="738"/>
      <c r="AG312" s="738"/>
      <c r="AH312" s="738"/>
      <c r="AI312" s="738"/>
      <c r="AJ312" s="738"/>
      <c r="AK312" s="738"/>
      <c r="AL312" s="738"/>
      <c r="AM312" s="738"/>
      <c r="AN312" s="738"/>
      <c r="AO312" s="738"/>
    </row>
    <row r="313" spans="1:41">
      <c r="A313" s="791"/>
      <c r="B313" s="791"/>
      <c r="C313" s="791"/>
      <c r="D313" s="791"/>
      <c r="E313" s="738"/>
      <c r="F313" s="738"/>
      <c r="G313" s="738"/>
      <c r="H313" s="738"/>
      <c r="I313" s="738"/>
      <c r="J313" s="738"/>
      <c r="K313" s="738"/>
      <c r="L313" s="738"/>
      <c r="M313" s="738"/>
      <c r="N313" s="738"/>
      <c r="O313" s="738"/>
      <c r="P313" s="738"/>
      <c r="Q313" s="738"/>
      <c r="R313" s="738"/>
      <c r="S313" s="738"/>
      <c r="T313" s="738"/>
      <c r="U313" s="738"/>
      <c r="V313" s="738"/>
      <c r="W313" s="738"/>
      <c r="X313" s="738"/>
      <c r="Y313" s="738"/>
      <c r="Z313" s="738"/>
      <c r="AA313" s="738"/>
      <c r="AB313" s="738"/>
      <c r="AC313" s="738"/>
      <c r="AD313" s="738"/>
      <c r="AE313" s="738"/>
      <c r="AF313" s="738"/>
      <c r="AG313" s="738"/>
      <c r="AH313" s="738"/>
      <c r="AI313" s="738"/>
      <c r="AJ313" s="738"/>
      <c r="AK313" s="738"/>
      <c r="AL313" s="738"/>
      <c r="AM313" s="738"/>
      <c r="AN313" s="738"/>
      <c r="AO313" s="738"/>
    </row>
    <row r="314" spans="1:41">
      <c r="A314" s="791"/>
      <c r="B314" s="791"/>
      <c r="C314" s="791"/>
      <c r="D314" s="791"/>
      <c r="E314" s="738"/>
      <c r="F314" s="738"/>
      <c r="G314" s="738"/>
      <c r="H314" s="738"/>
      <c r="I314" s="738"/>
      <c r="J314" s="738"/>
      <c r="K314" s="738"/>
      <c r="L314" s="738"/>
      <c r="M314" s="738"/>
      <c r="N314" s="738"/>
      <c r="O314" s="738"/>
      <c r="P314" s="738"/>
      <c r="Q314" s="738"/>
      <c r="R314" s="738"/>
      <c r="S314" s="738"/>
      <c r="T314" s="738"/>
      <c r="U314" s="738"/>
      <c r="V314" s="738"/>
      <c r="W314" s="738"/>
      <c r="X314" s="738"/>
      <c r="Y314" s="738"/>
      <c r="Z314" s="738"/>
      <c r="AA314" s="738"/>
      <c r="AB314" s="738"/>
      <c r="AC314" s="738"/>
      <c r="AD314" s="738"/>
      <c r="AE314" s="738"/>
      <c r="AF314" s="738"/>
      <c r="AG314" s="738"/>
      <c r="AH314" s="738"/>
      <c r="AI314" s="738"/>
      <c r="AJ314" s="738"/>
      <c r="AK314" s="738"/>
      <c r="AL314" s="738"/>
      <c r="AM314" s="738"/>
      <c r="AN314" s="738"/>
      <c r="AO314" s="738"/>
    </row>
    <row r="315" spans="1:41">
      <c r="A315" s="791"/>
      <c r="B315" s="791"/>
      <c r="C315" s="791"/>
      <c r="D315" s="791"/>
      <c r="E315" s="738"/>
      <c r="F315" s="738"/>
      <c r="G315" s="738"/>
      <c r="H315" s="738"/>
      <c r="I315" s="738"/>
      <c r="J315" s="738"/>
      <c r="K315" s="738"/>
      <c r="L315" s="738"/>
      <c r="M315" s="738"/>
      <c r="N315" s="738"/>
      <c r="O315" s="738"/>
      <c r="P315" s="738"/>
      <c r="Q315" s="738"/>
      <c r="R315" s="738"/>
      <c r="S315" s="738"/>
      <c r="T315" s="738"/>
      <c r="U315" s="738"/>
      <c r="V315" s="738"/>
      <c r="W315" s="738"/>
      <c r="X315" s="738"/>
      <c r="Y315" s="738"/>
      <c r="Z315" s="738"/>
      <c r="AA315" s="738"/>
      <c r="AB315" s="738"/>
      <c r="AC315" s="738"/>
      <c r="AD315" s="738"/>
      <c r="AE315" s="738"/>
      <c r="AF315" s="738"/>
      <c r="AG315" s="738"/>
      <c r="AH315" s="738"/>
      <c r="AI315" s="738"/>
      <c r="AJ315" s="738"/>
      <c r="AK315" s="738"/>
      <c r="AL315" s="738"/>
      <c r="AM315" s="738"/>
      <c r="AN315" s="738"/>
      <c r="AO315" s="738"/>
    </row>
    <row r="316" spans="1:41">
      <c r="A316" s="791"/>
      <c r="B316" s="791"/>
      <c r="C316" s="791"/>
      <c r="D316" s="791"/>
      <c r="E316" s="738"/>
      <c r="F316" s="738"/>
      <c r="G316" s="738"/>
      <c r="H316" s="738"/>
      <c r="I316" s="738"/>
      <c r="J316" s="738"/>
      <c r="K316" s="738"/>
      <c r="L316" s="738"/>
      <c r="M316" s="738"/>
      <c r="N316" s="738"/>
      <c r="O316" s="738"/>
      <c r="P316" s="738"/>
      <c r="Q316" s="738"/>
      <c r="R316" s="738"/>
      <c r="S316" s="738"/>
      <c r="T316" s="738"/>
      <c r="U316" s="738"/>
      <c r="V316" s="738"/>
      <c r="W316" s="738"/>
      <c r="X316" s="738"/>
      <c r="Y316" s="738"/>
      <c r="Z316" s="738"/>
      <c r="AA316" s="738"/>
      <c r="AB316" s="738"/>
      <c r="AC316" s="738"/>
      <c r="AD316" s="738"/>
      <c r="AE316" s="738"/>
      <c r="AF316" s="738"/>
      <c r="AG316" s="738"/>
      <c r="AH316" s="738"/>
      <c r="AI316" s="738"/>
      <c r="AJ316" s="738"/>
      <c r="AK316" s="738"/>
      <c r="AL316" s="738"/>
      <c r="AM316" s="738"/>
      <c r="AN316" s="738"/>
      <c r="AO316" s="738"/>
    </row>
    <row r="317" spans="1:41">
      <c r="A317" s="791"/>
      <c r="B317" s="791"/>
      <c r="C317" s="791"/>
      <c r="D317" s="791"/>
      <c r="E317" s="738"/>
      <c r="F317" s="738"/>
      <c r="G317" s="738"/>
      <c r="H317" s="738"/>
      <c r="I317" s="738"/>
      <c r="J317" s="738"/>
      <c r="K317" s="738"/>
      <c r="L317" s="738"/>
      <c r="M317" s="738"/>
      <c r="N317" s="738"/>
      <c r="O317" s="738"/>
      <c r="P317" s="738"/>
      <c r="Q317" s="738"/>
      <c r="R317" s="738"/>
      <c r="S317" s="738"/>
      <c r="T317" s="738"/>
      <c r="U317" s="738"/>
      <c r="V317" s="738"/>
      <c r="W317" s="738"/>
      <c r="X317" s="738"/>
      <c r="Y317" s="738"/>
      <c r="Z317" s="738"/>
      <c r="AA317" s="738"/>
      <c r="AB317" s="738"/>
      <c r="AC317" s="738"/>
      <c r="AD317" s="738"/>
      <c r="AE317" s="738"/>
      <c r="AF317" s="738"/>
      <c r="AG317" s="738"/>
      <c r="AH317" s="738"/>
      <c r="AI317" s="738"/>
      <c r="AJ317" s="738"/>
      <c r="AK317" s="738"/>
      <c r="AL317" s="738"/>
      <c r="AM317" s="738"/>
      <c r="AN317" s="738"/>
      <c r="AO317" s="738"/>
    </row>
    <row r="318" spans="1:41">
      <c r="A318" s="791"/>
      <c r="B318" s="791"/>
      <c r="C318" s="791"/>
      <c r="D318" s="791"/>
      <c r="E318" s="738"/>
      <c r="F318" s="738"/>
      <c r="G318" s="738"/>
      <c r="H318" s="738"/>
      <c r="I318" s="738"/>
      <c r="J318" s="738"/>
      <c r="K318" s="738"/>
      <c r="L318" s="738"/>
      <c r="M318" s="738"/>
      <c r="N318" s="738"/>
      <c r="O318" s="738"/>
      <c r="P318" s="738"/>
      <c r="Q318" s="738"/>
      <c r="R318" s="738"/>
      <c r="S318" s="738"/>
      <c r="T318" s="738"/>
      <c r="U318" s="738"/>
      <c r="V318" s="738"/>
      <c r="W318" s="738"/>
      <c r="X318" s="738"/>
      <c r="Y318" s="738"/>
      <c r="Z318" s="738"/>
      <c r="AA318" s="738"/>
      <c r="AB318" s="738"/>
      <c r="AC318" s="738"/>
      <c r="AD318" s="738"/>
      <c r="AE318" s="738"/>
      <c r="AF318" s="738"/>
      <c r="AG318" s="738"/>
      <c r="AH318" s="738"/>
      <c r="AI318" s="738"/>
      <c r="AJ318" s="738"/>
      <c r="AK318" s="738"/>
      <c r="AL318" s="738"/>
      <c r="AM318" s="738"/>
      <c r="AN318" s="738"/>
      <c r="AO318" s="738"/>
    </row>
    <row r="319" spans="1:41">
      <c r="A319" s="791"/>
      <c r="B319" s="791"/>
      <c r="C319" s="791"/>
      <c r="D319" s="791"/>
      <c r="E319" s="738"/>
      <c r="F319" s="738"/>
      <c r="G319" s="738"/>
      <c r="H319" s="738"/>
      <c r="I319" s="738"/>
      <c r="J319" s="738"/>
      <c r="K319" s="738"/>
      <c r="L319" s="738"/>
      <c r="M319" s="738"/>
      <c r="N319" s="738"/>
      <c r="O319" s="738"/>
      <c r="P319" s="738"/>
      <c r="Q319" s="738"/>
      <c r="R319" s="738"/>
      <c r="S319" s="738"/>
      <c r="T319" s="738"/>
      <c r="U319" s="738"/>
      <c r="V319" s="738"/>
      <c r="W319" s="738"/>
      <c r="X319" s="738"/>
      <c r="Y319" s="738"/>
      <c r="Z319" s="738"/>
      <c r="AA319" s="738"/>
      <c r="AB319" s="738"/>
      <c r="AC319" s="738"/>
      <c r="AD319" s="738"/>
      <c r="AE319" s="738"/>
      <c r="AF319" s="738"/>
      <c r="AG319" s="738"/>
      <c r="AH319" s="738"/>
      <c r="AI319" s="738"/>
      <c r="AJ319" s="738"/>
      <c r="AK319" s="738"/>
      <c r="AL319" s="738"/>
      <c r="AM319" s="738"/>
      <c r="AN319" s="738"/>
      <c r="AO319" s="738"/>
    </row>
    <row r="320" spans="1:41">
      <c r="A320" s="791"/>
      <c r="B320" s="791"/>
      <c r="C320" s="791"/>
      <c r="D320" s="791"/>
      <c r="E320" s="738"/>
      <c r="F320" s="738"/>
      <c r="G320" s="738"/>
      <c r="H320" s="738"/>
      <c r="I320" s="738"/>
      <c r="J320" s="738"/>
      <c r="K320" s="738"/>
      <c r="L320" s="738"/>
      <c r="M320" s="738"/>
      <c r="N320" s="738"/>
      <c r="O320" s="738"/>
      <c r="P320" s="738"/>
      <c r="Q320" s="738"/>
      <c r="R320" s="738"/>
      <c r="S320" s="738"/>
      <c r="T320" s="738"/>
      <c r="U320" s="738"/>
      <c r="V320" s="738"/>
      <c r="W320" s="738"/>
      <c r="X320" s="738"/>
      <c r="Y320" s="738"/>
      <c r="Z320" s="738"/>
      <c r="AA320" s="738"/>
      <c r="AB320" s="738"/>
      <c r="AC320" s="738"/>
      <c r="AD320" s="738"/>
      <c r="AE320" s="738"/>
      <c r="AF320" s="738"/>
      <c r="AG320" s="738"/>
      <c r="AH320" s="738"/>
      <c r="AI320" s="738"/>
      <c r="AJ320" s="738"/>
      <c r="AK320" s="738"/>
      <c r="AL320" s="738"/>
      <c r="AM320" s="738"/>
      <c r="AN320" s="738"/>
      <c r="AO320" s="738"/>
    </row>
    <row r="321" spans="1:41">
      <c r="A321" s="791"/>
      <c r="B321" s="791"/>
      <c r="C321" s="791"/>
      <c r="D321" s="791"/>
      <c r="E321" s="738"/>
      <c r="F321" s="738"/>
      <c r="G321" s="738"/>
      <c r="H321" s="738"/>
      <c r="I321" s="738"/>
      <c r="J321" s="738"/>
      <c r="K321" s="738"/>
      <c r="L321" s="738"/>
      <c r="M321" s="738"/>
      <c r="N321" s="738"/>
      <c r="O321" s="738"/>
      <c r="P321" s="738"/>
      <c r="Q321" s="738"/>
      <c r="R321" s="738"/>
      <c r="S321" s="738"/>
      <c r="T321" s="738"/>
      <c r="U321" s="738"/>
      <c r="V321" s="738"/>
      <c r="W321" s="738"/>
      <c r="X321" s="738"/>
      <c r="Y321" s="738"/>
      <c r="Z321" s="738"/>
      <c r="AA321" s="738"/>
      <c r="AB321" s="738"/>
      <c r="AC321" s="738"/>
      <c r="AD321" s="738"/>
      <c r="AE321" s="738"/>
      <c r="AF321" s="738"/>
      <c r="AG321" s="738"/>
      <c r="AH321" s="738"/>
      <c r="AI321" s="738"/>
      <c r="AJ321" s="738"/>
      <c r="AK321" s="738"/>
      <c r="AL321" s="738"/>
      <c r="AM321" s="738"/>
      <c r="AN321" s="738"/>
      <c r="AO321" s="738"/>
    </row>
    <row r="322" spans="1:41">
      <c r="A322" s="791"/>
      <c r="B322" s="791"/>
      <c r="C322" s="791"/>
      <c r="D322" s="791"/>
      <c r="E322" s="738"/>
      <c r="F322" s="738"/>
      <c r="G322" s="738"/>
      <c r="H322" s="738"/>
      <c r="I322" s="738"/>
      <c r="J322" s="738"/>
      <c r="K322" s="738"/>
      <c r="L322" s="738"/>
      <c r="M322" s="738"/>
      <c r="N322" s="738"/>
      <c r="O322" s="738"/>
      <c r="P322" s="738"/>
      <c r="Q322" s="738"/>
      <c r="R322" s="738"/>
      <c r="S322" s="738"/>
      <c r="T322" s="738"/>
      <c r="U322" s="738"/>
      <c r="V322" s="738"/>
      <c r="W322" s="738"/>
      <c r="X322" s="738"/>
      <c r="Y322" s="738"/>
      <c r="Z322" s="738"/>
      <c r="AA322" s="738"/>
      <c r="AB322" s="738"/>
      <c r="AC322" s="738"/>
      <c r="AD322" s="738"/>
      <c r="AE322" s="738"/>
      <c r="AF322" s="738"/>
      <c r="AG322" s="738"/>
      <c r="AH322" s="738"/>
      <c r="AI322" s="738"/>
      <c r="AJ322" s="738"/>
      <c r="AK322" s="738"/>
      <c r="AL322" s="738"/>
      <c r="AM322" s="738"/>
      <c r="AN322" s="738"/>
      <c r="AO322" s="738"/>
    </row>
    <row r="323" spans="1:41">
      <c r="A323" s="791"/>
      <c r="B323" s="791"/>
      <c r="C323" s="791"/>
      <c r="D323" s="791"/>
      <c r="E323" s="738"/>
      <c r="F323" s="738"/>
      <c r="G323" s="738"/>
      <c r="H323" s="738"/>
      <c r="I323" s="738"/>
      <c r="J323" s="738"/>
      <c r="K323" s="738"/>
      <c r="L323" s="738"/>
      <c r="M323" s="738"/>
      <c r="N323" s="738"/>
      <c r="O323" s="738"/>
      <c r="P323" s="738"/>
      <c r="Q323" s="738"/>
      <c r="R323" s="738"/>
      <c r="S323" s="738"/>
      <c r="T323" s="738"/>
      <c r="U323" s="738"/>
      <c r="V323" s="738"/>
      <c r="W323" s="738"/>
      <c r="X323" s="738"/>
      <c r="Y323" s="738"/>
      <c r="Z323" s="738"/>
      <c r="AA323" s="738"/>
      <c r="AB323" s="738"/>
      <c r="AC323" s="738"/>
      <c r="AD323" s="738"/>
      <c r="AE323" s="738"/>
      <c r="AF323" s="738"/>
      <c r="AG323" s="738"/>
      <c r="AH323" s="738"/>
      <c r="AI323" s="738"/>
      <c r="AJ323" s="738"/>
      <c r="AK323" s="738"/>
      <c r="AL323" s="738"/>
      <c r="AM323" s="738"/>
      <c r="AN323" s="738"/>
      <c r="AO323" s="738"/>
    </row>
    <row r="324" spans="1:41">
      <c r="A324" s="791"/>
      <c r="B324" s="791"/>
      <c r="C324" s="791"/>
      <c r="D324" s="791"/>
      <c r="E324" s="738"/>
      <c r="F324" s="738"/>
      <c r="G324" s="738"/>
      <c r="H324" s="738"/>
      <c r="I324" s="738"/>
      <c r="J324" s="738"/>
      <c r="K324" s="738"/>
      <c r="L324" s="738"/>
      <c r="M324" s="738"/>
      <c r="N324" s="738"/>
      <c r="O324" s="738"/>
      <c r="P324" s="738"/>
      <c r="Q324" s="738"/>
      <c r="R324" s="738"/>
      <c r="S324" s="738"/>
      <c r="T324" s="738"/>
      <c r="U324" s="738"/>
      <c r="V324" s="738"/>
      <c r="W324" s="738"/>
      <c r="X324" s="738"/>
      <c r="Y324" s="738"/>
      <c r="Z324" s="738"/>
      <c r="AA324" s="738"/>
      <c r="AB324" s="738"/>
      <c r="AC324" s="738"/>
      <c r="AD324" s="738"/>
      <c r="AE324" s="738"/>
      <c r="AF324" s="738"/>
      <c r="AG324" s="738"/>
      <c r="AH324" s="738"/>
      <c r="AI324" s="738"/>
      <c r="AJ324" s="738"/>
      <c r="AK324" s="738"/>
      <c r="AL324" s="738"/>
      <c r="AM324" s="738"/>
      <c r="AN324" s="738"/>
      <c r="AO324" s="738"/>
    </row>
    <row r="325" spans="1:41">
      <c r="A325" s="791"/>
      <c r="B325" s="791"/>
      <c r="C325" s="791"/>
      <c r="D325" s="791"/>
      <c r="E325" s="738"/>
      <c r="F325" s="738"/>
      <c r="G325" s="738"/>
      <c r="H325" s="738"/>
      <c r="I325" s="738"/>
      <c r="J325" s="738"/>
      <c r="K325" s="738"/>
      <c r="L325" s="738"/>
      <c r="M325" s="738"/>
      <c r="N325" s="738"/>
      <c r="O325" s="738"/>
      <c r="P325" s="738"/>
      <c r="Q325" s="738"/>
      <c r="R325" s="738"/>
      <c r="S325" s="738"/>
      <c r="T325" s="738"/>
      <c r="U325" s="738"/>
      <c r="V325" s="738"/>
      <c r="W325" s="738"/>
      <c r="X325" s="738"/>
      <c r="Y325" s="738"/>
      <c r="Z325" s="738"/>
      <c r="AA325" s="738"/>
      <c r="AB325" s="738"/>
      <c r="AC325" s="738"/>
      <c r="AD325" s="738"/>
      <c r="AE325" s="738"/>
      <c r="AF325" s="738"/>
      <c r="AG325" s="738"/>
      <c r="AH325" s="738"/>
      <c r="AI325" s="738"/>
      <c r="AJ325" s="738"/>
      <c r="AK325" s="738"/>
      <c r="AL325" s="738"/>
      <c r="AM325" s="738"/>
      <c r="AN325" s="738"/>
      <c r="AO325" s="738"/>
    </row>
    <row r="326" spans="1:41">
      <c r="A326" s="791"/>
      <c r="B326" s="791"/>
      <c r="C326" s="791"/>
      <c r="D326" s="791"/>
      <c r="E326" s="738"/>
      <c r="F326" s="738"/>
      <c r="G326" s="738"/>
      <c r="H326" s="738"/>
      <c r="I326" s="738"/>
      <c r="J326" s="738"/>
      <c r="K326" s="738"/>
      <c r="L326" s="738"/>
      <c r="M326" s="738"/>
      <c r="N326" s="738"/>
      <c r="O326" s="738"/>
      <c r="P326" s="738"/>
      <c r="Q326" s="738"/>
      <c r="R326" s="738"/>
      <c r="S326" s="738"/>
      <c r="T326" s="738"/>
      <c r="U326" s="738"/>
      <c r="V326" s="738"/>
      <c r="W326" s="738"/>
      <c r="X326" s="738"/>
      <c r="Y326" s="738"/>
      <c r="Z326" s="738"/>
      <c r="AA326" s="738"/>
      <c r="AB326" s="738"/>
      <c r="AC326" s="738"/>
      <c r="AD326" s="738"/>
      <c r="AE326" s="738"/>
      <c r="AF326" s="738"/>
      <c r="AG326" s="738"/>
      <c r="AH326" s="738"/>
      <c r="AI326" s="738"/>
      <c r="AJ326" s="738"/>
      <c r="AK326" s="738"/>
      <c r="AL326" s="738"/>
      <c r="AM326" s="738"/>
      <c r="AN326" s="738"/>
      <c r="AO326" s="738"/>
    </row>
    <row r="327" spans="1:41">
      <c r="A327" s="791"/>
      <c r="B327" s="791"/>
      <c r="C327" s="791"/>
      <c r="D327" s="791"/>
      <c r="E327" s="738"/>
      <c r="F327" s="738"/>
      <c r="G327" s="738"/>
      <c r="H327" s="738"/>
      <c r="I327" s="738"/>
      <c r="J327" s="738"/>
      <c r="K327" s="738"/>
      <c r="L327" s="738"/>
      <c r="M327" s="738"/>
      <c r="N327" s="738"/>
      <c r="O327" s="738"/>
      <c r="P327" s="738"/>
      <c r="Q327" s="738"/>
      <c r="R327" s="738"/>
      <c r="S327" s="738"/>
      <c r="T327" s="738"/>
      <c r="U327" s="738"/>
      <c r="V327" s="738"/>
      <c r="W327" s="738"/>
      <c r="X327" s="738"/>
      <c r="Y327" s="738"/>
      <c r="Z327" s="738"/>
      <c r="AA327" s="738"/>
      <c r="AB327" s="738"/>
      <c r="AC327" s="738"/>
      <c r="AD327" s="738"/>
      <c r="AE327" s="738"/>
      <c r="AF327" s="738"/>
      <c r="AG327" s="738"/>
      <c r="AH327" s="738"/>
      <c r="AI327" s="738"/>
      <c r="AJ327" s="738"/>
      <c r="AK327" s="738"/>
      <c r="AL327" s="738"/>
      <c r="AM327" s="738"/>
      <c r="AN327" s="738"/>
      <c r="AO327" s="738"/>
    </row>
    <row r="328" spans="1:41">
      <c r="A328" s="791"/>
      <c r="B328" s="791"/>
      <c r="C328" s="791"/>
      <c r="D328" s="791"/>
      <c r="E328" s="738"/>
      <c r="F328" s="738"/>
      <c r="G328" s="738"/>
      <c r="H328" s="738"/>
      <c r="I328" s="738"/>
      <c r="J328" s="738"/>
      <c r="K328" s="738"/>
      <c r="L328" s="738"/>
      <c r="M328" s="738"/>
      <c r="N328" s="738"/>
      <c r="O328" s="738"/>
      <c r="P328" s="738"/>
      <c r="Q328" s="738"/>
      <c r="R328" s="738"/>
      <c r="S328" s="738"/>
      <c r="T328" s="738"/>
      <c r="U328" s="738"/>
      <c r="V328" s="738"/>
      <c r="W328" s="738"/>
      <c r="X328" s="738"/>
      <c r="Y328" s="738"/>
      <c r="Z328" s="738"/>
      <c r="AA328" s="738"/>
      <c r="AB328" s="738"/>
      <c r="AC328" s="738"/>
      <c r="AD328" s="738"/>
      <c r="AE328" s="738"/>
      <c r="AF328" s="738"/>
      <c r="AG328" s="738"/>
      <c r="AH328" s="738"/>
      <c r="AI328" s="738"/>
      <c r="AJ328" s="738"/>
      <c r="AK328" s="738"/>
      <c r="AL328" s="738"/>
      <c r="AM328" s="738"/>
      <c r="AN328" s="738"/>
      <c r="AO328" s="738"/>
    </row>
    <row r="329" spans="1:41">
      <c r="A329" s="791"/>
      <c r="B329" s="791"/>
      <c r="C329" s="791"/>
      <c r="D329" s="791"/>
      <c r="E329" s="738"/>
      <c r="F329" s="738"/>
      <c r="G329" s="738"/>
      <c r="H329" s="738"/>
      <c r="I329" s="738"/>
      <c r="J329" s="738"/>
      <c r="K329" s="738"/>
      <c r="L329" s="738"/>
      <c r="M329" s="738"/>
      <c r="N329" s="738"/>
      <c r="O329" s="738"/>
      <c r="P329" s="738"/>
      <c r="Q329" s="738"/>
      <c r="R329" s="738"/>
      <c r="S329" s="738"/>
      <c r="T329" s="738"/>
      <c r="U329" s="738"/>
      <c r="V329" s="738"/>
      <c r="W329" s="738"/>
      <c r="X329" s="738"/>
      <c r="Y329" s="738"/>
      <c r="Z329" s="738"/>
      <c r="AA329" s="738"/>
      <c r="AB329" s="738"/>
      <c r="AC329" s="738"/>
      <c r="AD329" s="738"/>
      <c r="AE329" s="738"/>
      <c r="AF329" s="738"/>
      <c r="AG329" s="738"/>
      <c r="AH329" s="738"/>
      <c r="AI329" s="738"/>
      <c r="AJ329" s="738"/>
      <c r="AK329" s="738"/>
      <c r="AL329" s="738"/>
      <c r="AM329" s="738"/>
      <c r="AN329" s="738"/>
      <c r="AO329" s="738"/>
    </row>
    <row r="330" spans="1:41">
      <c r="A330" s="791"/>
      <c r="B330" s="791"/>
      <c r="C330" s="791"/>
      <c r="D330" s="791"/>
      <c r="E330" s="738"/>
      <c r="F330" s="738"/>
      <c r="G330" s="738"/>
      <c r="H330" s="738"/>
      <c r="I330" s="738"/>
      <c r="J330" s="738"/>
      <c r="K330" s="738"/>
      <c r="L330" s="738"/>
      <c r="M330" s="738"/>
      <c r="N330" s="738"/>
      <c r="O330" s="738"/>
      <c r="P330" s="738"/>
      <c r="Q330" s="738"/>
      <c r="R330" s="738"/>
      <c r="S330" s="738"/>
      <c r="T330" s="738"/>
      <c r="U330" s="738"/>
      <c r="V330" s="738"/>
      <c r="W330" s="738"/>
      <c r="X330" s="738"/>
      <c r="Y330" s="738"/>
      <c r="Z330" s="738"/>
      <c r="AA330" s="738"/>
      <c r="AB330" s="738"/>
      <c r="AC330" s="738"/>
      <c r="AD330" s="738"/>
      <c r="AE330" s="738"/>
      <c r="AF330" s="738"/>
      <c r="AG330" s="738"/>
      <c r="AH330" s="738"/>
      <c r="AI330" s="738"/>
      <c r="AJ330" s="738"/>
      <c r="AK330" s="738"/>
      <c r="AL330" s="738"/>
      <c r="AM330" s="738"/>
      <c r="AN330" s="738"/>
      <c r="AO330" s="738"/>
    </row>
    <row r="331" spans="1:41">
      <c r="A331" s="791"/>
      <c r="B331" s="791"/>
      <c r="C331" s="791"/>
      <c r="D331" s="791"/>
      <c r="E331" s="738"/>
      <c r="F331" s="738"/>
      <c r="G331" s="738"/>
      <c r="H331" s="738"/>
      <c r="I331" s="738"/>
      <c r="J331" s="738"/>
      <c r="K331" s="738"/>
      <c r="L331" s="738"/>
      <c r="M331" s="738"/>
      <c r="N331" s="738"/>
      <c r="O331" s="738"/>
      <c r="P331" s="738"/>
      <c r="Q331" s="738"/>
      <c r="R331" s="738"/>
      <c r="S331" s="738"/>
      <c r="T331" s="738"/>
      <c r="U331" s="738"/>
      <c r="V331" s="738"/>
      <c r="W331" s="738"/>
      <c r="X331" s="738"/>
      <c r="Y331" s="738"/>
      <c r="Z331" s="738"/>
      <c r="AA331" s="738"/>
      <c r="AB331" s="738"/>
      <c r="AC331" s="738"/>
      <c r="AD331" s="738"/>
      <c r="AE331" s="738"/>
      <c r="AF331" s="738"/>
      <c r="AG331" s="738"/>
      <c r="AH331" s="738"/>
      <c r="AI331" s="738"/>
      <c r="AJ331" s="738"/>
      <c r="AK331" s="738"/>
      <c r="AL331" s="738"/>
      <c r="AM331" s="738"/>
      <c r="AN331" s="738"/>
      <c r="AO331" s="738"/>
    </row>
    <row r="332" spans="1:41">
      <c r="A332" s="791"/>
      <c r="B332" s="791"/>
      <c r="C332" s="791"/>
      <c r="D332" s="791"/>
      <c r="E332" s="738"/>
      <c r="F332" s="738"/>
      <c r="G332" s="738"/>
      <c r="H332" s="738"/>
      <c r="I332" s="738"/>
      <c r="J332" s="738"/>
      <c r="K332" s="738"/>
      <c r="L332" s="738"/>
      <c r="M332" s="738"/>
      <c r="N332" s="738"/>
      <c r="O332" s="738"/>
      <c r="P332" s="738"/>
      <c r="Q332" s="738"/>
      <c r="R332" s="738"/>
      <c r="S332" s="738"/>
      <c r="T332" s="738"/>
      <c r="U332" s="738"/>
      <c r="V332" s="738"/>
      <c r="W332" s="738"/>
      <c r="X332" s="738"/>
      <c r="Y332" s="738"/>
      <c r="Z332" s="738"/>
      <c r="AA332" s="738"/>
      <c r="AB332" s="738"/>
      <c r="AC332" s="738"/>
      <c r="AD332" s="738"/>
      <c r="AE332" s="738"/>
      <c r="AF332" s="738"/>
      <c r="AG332" s="738"/>
      <c r="AH332" s="738"/>
      <c r="AI332" s="738"/>
      <c r="AJ332" s="738"/>
      <c r="AK332" s="738"/>
      <c r="AL332" s="738"/>
      <c r="AM332" s="738"/>
      <c r="AN332" s="738"/>
      <c r="AO332" s="738"/>
    </row>
    <row r="333" spans="1:41">
      <c r="A333" s="791"/>
      <c r="B333" s="791"/>
      <c r="C333" s="791"/>
      <c r="D333" s="791"/>
      <c r="E333" s="738"/>
      <c r="F333" s="738"/>
      <c r="G333" s="738"/>
      <c r="H333" s="738"/>
      <c r="I333" s="738"/>
      <c r="J333" s="738"/>
      <c r="K333" s="738"/>
      <c r="L333" s="738"/>
      <c r="M333" s="738"/>
      <c r="N333" s="738"/>
      <c r="O333" s="738"/>
      <c r="P333" s="738"/>
      <c r="Q333" s="738"/>
      <c r="R333" s="738"/>
      <c r="S333" s="738"/>
      <c r="T333" s="738"/>
      <c r="U333" s="738"/>
      <c r="V333" s="738"/>
      <c r="W333" s="738"/>
      <c r="X333" s="738"/>
      <c r="Y333" s="738"/>
      <c r="Z333" s="738"/>
      <c r="AA333" s="738"/>
      <c r="AB333" s="738"/>
      <c r="AC333" s="738"/>
      <c r="AD333" s="738"/>
      <c r="AE333" s="738"/>
      <c r="AF333" s="738"/>
      <c r="AG333" s="738"/>
      <c r="AH333" s="738"/>
      <c r="AI333" s="738"/>
      <c r="AJ333" s="738"/>
      <c r="AK333" s="738"/>
      <c r="AL333" s="738"/>
      <c r="AM333" s="738"/>
      <c r="AN333" s="738"/>
      <c r="AO333" s="738"/>
    </row>
    <row r="334" spans="1:41">
      <c r="A334" s="791"/>
      <c r="B334" s="791"/>
      <c r="C334" s="791"/>
      <c r="D334" s="791"/>
      <c r="E334" s="738"/>
      <c r="F334" s="738"/>
      <c r="G334" s="738"/>
      <c r="H334" s="738"/>
      <c r="I334" s="738"/>
      <c r="J334" s="738"/>
      <c r="K334" s="738"/>
      <c r="L334" s="738"/>
      <c r="M334" s="738"/>
      <c r="N334" s="738"/>
      <c r="O334" s="738"/>
      <c r="P334" s="738"/>
      <c r="Q334" s="738"/>
      <c r="R334" s="738"/>
      <c r="S334" s="738"/>
      <c r="T334" s="738"/>
      <c r="U334" s="738"/>
      <c r="V334" s="738"/>
      <c r="W334" s="738"/>
      <c r="X334" s="738"/>
      <c r="Y334" s="738"/>
      <c r="Z334" s="738"/>
      <c r="AA334" s="738"/>
      <c r="AB334" s="738"/>
      <c r="AC334" s="738"/>
      <c r="AD334" s="738"/>
      <c r="AE334" s="738"/>
      <c r="AF334" s="738"/>
      <c r="AG334" s="738"/>
      <c r="AH334" s="738"/>
      <c r="AI334" s="738"/>
      <c r="AJ334" s="738"/>
      <c r="AK334" s="738"/>
      <c r="AL334" s="738"/>
      <c r="AM334" s="738"/>
      <c r="AN334" s="738"/>
      <c r="AO334" s="738"/>
    </row>
    <row r="335" spans="1:41">
      <c r="A335" s="791"/>
      <c r="B335" s="791"/>
      <c r="C335" s="791"/>
      <c r="D335" s="791"/>
      <c r="E335" s="738"/>
      <c r="F335" s="738"/>
      <c r="G335" s="738"/>
      <c r="H335" s="738"/>
      <c r="I335" s="738"/>
      <c r="J335" s="738"/>
      <c r="K335" s="738"/>
      <c r="L335" s="738"/>
      <c r="M335" s="738"/>
      <c r="N335" s="738"/>
      <c r="O335" s="738"/>
      <c r="P335" s="738"/>
      <c r="Q335" s="738"/>
      <c r="R335" s="738"/>
      <c r="S335" s="738"/>
      <c r="T335" s="738"/>
      <c r="U335" s="738"/>
      <c r="V335" s="738"/>
      <c r="W335" s="738"/>
      <c r="X335" s="738"/>
      <c r="Y335" s="738"/>
      <c r="Z335" s="738"/>
      <c r="AA335" s="738"/>
      <c r="AB335" s="738"/>
      <c r="AC335" s="738"/>
      <c r="AD335" s="738"/>
      <c r="AE335" s="738"/>
      <c r="AF335" s="738"/>
      <c r="AG335" s="738"/>
      <c r="AH335" s="738"/>
      <c r="AI335" s="738"/>
      <c r="AJ335" s="738"/>
      <c r="AK335" s="738"/>
      <c r="AL335" s="738"/>
      <c r="AM335" s="738"/>
      <c r="AN335" s="738"/>
      <c r="AO335" s="738"/>
    </row>
  </sheetData>
  <mergeCells count="74">
    <mergeCell ref="AK8:AK12"/>
    <mergeCell ref="B48:AJ48"/>
    <mergeCell ref="C5:C12"/>
    <mergeCell ref="D5:D12"/>
    <mergeCell ref="N10:N12"/>
    <mergeCell ref="O10:P10"/>
    <mergeCell ref="U10:U12"/>
    <mergeCell ref="V10:V12"/>
    <mergeCell ref="AA10:AA12"/>
    <mergeCell ref="AB10:AB12"/>
    <mergeCell ref="O11:O12"/>
    <mergeCell ref="P11:P12"/>
    <mergeCell ref="T8:T12"/>
    <mergeCell ref="U8:V9"/>
    <mergeCell ref="X8:X12"/>
    <mergeCell ref="Y8:Y12"/>
    <mergeCell ref="J7:J12"/>
    <mergeCell ref="K7:P7"/>
    <mergeCell ref="R7:S7"/>
    <mergeCell ref="T7:V7"/>
    <mergeCell ref="X7:Y7"/>
    <mergeCell ref="K8:L8"/>
    <mergeCell ref="M8:P8"/>
    <mergeCell ref="R8:R12"/>
    <mergeCell ref="S8:S12"/>
    <mergeCell ref="W6:W12"/>
    <mergeCell ref="X6:AB6"/>
    <mergeCell ref="K9:K12"/>
    <mergeCell ref="L9:L12"/>
    <mergeCell ref="M9:M12"/>
    <mergeCell ref="N9:P9"/>
    <mergeCell ref="Z8:Z12"/>
    <mergeCell ref="AF7:AH7"/>
    <mergeCell ref="AJ7:AK7"/>
    <mergeCell ref="AL7:AN7"/>
    <mergeCell ref="AA8:AB9"/>
    <mergeCell ref="Z7:AB7"/>
    <mergeCell ref="AL8:AL12"/>
    <mergeCell ref="AM8:AN8"/>
    <mergeCell ref="AG9:AG12"/>
    <mergeCell ref="AH9:AH12"/>
    <mergeCell ref="AM9:AM12"/>
    <mergeCell ref="AN9:AN12"/>
    <mergeCell ref="AD8:AD12"/>
    <mergeCell ref="AE8:AE12"/>
    <mergeCell ref="AF8:AF12"/>
    <mergeCell ref="AG8:AH8"/>
    <mergeCell ref="AJ8:AJ12"/>
    <mergeCell ref="H5:H12"/>
    <mergeCell ref="AO5:AO12"/>
    <mergeCell ref="I6:I12"/>
    <mergeCell ref="J6:P6"/>
    <mergeCell ref="Q6:Q12"/>
    <mergeCell ref="R6:V6"/>
    <mergeCell ref="I5:P5"/>
    <mergeCell ref="Q5:V5"/>
    <mergeCell ref="W5:AB5"/>
    <mergeCell ref="AC5:AH5"/>
    <mergeCell ref="AI5:AN5"/>
    <mergeCell ref="AC6:AC12"/>
    <mergeCell ref="AD6:AH6"/>
    <mergeCell ref="AI6:AI12"/>
    <mergeCell ref="AJ6:AN6"/>
    <mergeCell ref="AD7:AE7"/>
    <mergeCell ref="A5:A12"/>
    <mergeCell ref="B5:B12"/>
    <mergeCell ref="E5:E12"/>
    <mergeCell ref="F5:F12"/>
    <mergeCell ref="G5:G12"/>
    <mergeCell ref="AM4:AO4"/>
    <mergeCell ref="B4:AL4"/>
    <mergeCell ref="AH1:AO1"/>
    <mergeCell ref="A2:AO2"/>
    <mergeCell ref="A3:AO3"/>
  </mergeCells>
  <pageMargins left="0" right="0" top="0.75" bottom="0.75" header="0.3" footer="0.3"/>
  <pageSetup paperSize="9" scale="35" firstPageNumber="46" orientation="landscape" useFirstPageNumber="1" verticalDpi="0"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L55"/>
  <sheetViews>
    <sheetView view="pageBreakPreview" zoomScaleNormal="100" zoomScaleSheetLayoutView="100" workbookViewId="0">
      <selection activeCell="D13" sqref="D13"/>
    </sheetView>
  </sheetViews>
  <sheetFormatPr defaultColWidth="9.125" defaultRowHeight="15"/>
  <cols>
    <col min="1" max="1" width="4.875" style="507" customWidth="1"/>
    <col min="2" max="2" width="50.625" style="508" customWidth="1"/>
    <col min="3" max="3" width="23.125" style="507" customWidth="1"/>
    <col min="4" max="4" width="23.125" style="508" customWidth="1"/>
    <col min="5" max="5" width="13.625" style="508" hidden="1" customWidth="1"/>
    <col min="6" max="6" width="10.625" style="508" hidden="1" customWidth="1"/>
    <col min="7" max="7" width="20" style="566" customWidth="1"/>
    <col min="8" max="8" width="9.125" style="508"/>
    <col min="9" max="9" width="9.75" style="508" bestFit="1" customWidth="1"/>
    <col min="10" max="11" width="9.125" style="508"/>
    <col min="12" max="12" width="15.625" style="508" bestFit="1" customWidth="1"/>
    <col min="13" max="16384" width="9.125" style="508"/>
  </cols>
  <sheetData>
    <row r="1" spans="1:7" s="551" customFormat="1" ht="15.75">
      <c r="A1" s="834" t="s">
        <v>960</v>
      </c>
      <c r="B1" s="834"/>
      <c r="C1" s="834"/>
      <c r="D1" s="834"/>
      <c r="E1" s="834"/>
      <c r="F1" s="834"/>
      <c r="G1" s="834"/>
    </row>
    <row r="2" spans="1:7" s="551" customFormat="1" ht="15.75">
      <c r="A2" s="834" t="s">
        <v>1457</v>
      </c>
      <c r="B2" s="834"/>
      <c r="C2" s="834"/>
      <c r="D2" s="834"/>
      <c r="E2" s="834"/>
      <c r="F2" s="834"/>
      <c r="G2" s="834"/>
    </row>
    <row r="3" spans="1:7" s="552" customFormat="1" ht="15.75">
      <c r="A3" s="835" t="s">
        <v>1867</v>
      </c>
      <c r="B3" s="836"/>
      <c r="C3" s="836"/>
      <c r="D3" s="836"/>
      <c r="E3" s="836"/>
      <c r="F3" s="836"/>
      <c r="G3" s="836"/>
    </row>
    <row r="4" spans="1:7" s="551" customFormat="1" ht="15.75">
      <c r="A4" s="553"/>
      <c r="C4" s="553"/>
      <c r="G4" s="554"/>
    </row>
    <row r="5" spans="1:7">
      <c r="D5" s="837" t="s">
        <v>1458</v>
      </c>
      <c r="E5" s="837"/>
      <c r="F5" s="837"/>
      <c r="G5" s="837"/>
    </row>
    <row r="6" spans="1:7" s="555" customFormat="1" ht="42.75" customHeight="1">
      <c r="A6" s="509" t="s">
        <v>5</v>
      </c>
      <c r="B6" s="509" t="s">
        <v>6</v>
      </c>
      <c r="C6" s="509" t="s">
        <v>1194</v>
      </c>
      <c r="D6" s="838" t="s">
        <v>931</v>
      </c>
      <c r="E6" s="838"/>
      <c r="F6" s="838"/>
      <c r="G6" s="510" t="s">
        <v>9</v>
      </c>
    </row>
    <row r="7" spans="1:7" s="555" customFormat="1">
      <c r="A7" s="511"/>
      <c r="B7" s="511" t="s">
        <v>12</v>
      </c>
      <c r="C7" s="511"/>
      <c r="D7" s="512">
        <v>12561570</v>
      </c>
      <c r="E7" s="513"/>
      <c r="F7" s="513"/>
      <c r="G7" s="514"/>
    </row>
    <row r="8" spans="1:7" s="555" customFormat="1">
      <c r="A8" s="515" t="s">
        <v>95</v>
      </c>
      <c r="B8" s="516" t="s">
        <v>1193</v>
      </c>
      <c r="C8" s="515"/>
      <c r="D8" s="517">
        <v>5212550</v>
      </c>
      <c r="E8" s="516"/>
      <c r="F8" s="516"/>
      <c r="G8" s="518"/>
    </row>
    <row r="9" spans="1:7" s="555" customFormat="1">
      <c r="A9" s="515" t="s">
        <v>301</v>
      </c>
      <c r="B9" s="519" t="s">
        <v>1784</v>
      </c>
      <c r="C9" s="515"/>
      <c r="D9" s="517">
        <v>5212550</v>
      </c>
      <c r="E9" s="516"/>
      <c r="F9" s="516"/>
      <c r="G9" s="518"/>
    </row>
    <row r="10" spans="1:7" s="555" customFormat="1" ht="29.25">
      <c r="A10" s="515">
        <v>1</v>
      </c>
      <c r="B10" s="513" t="s">
        <v>999</v>
      </c>
      <c r="C10" s="518"/>
      <c r="D10" s="517">
        <v>3734700</v>
      </c>
      <c r="E10" s="516"/>
      <c r="F10" s="516"/>
      <c r="G10" s="518"/>
    </row>
    <row r="11" spans="1:7" ht="30">
      <c r="A11" s="520" t="s">
        <v>1195</v>
      </c>
      <c r="B11" s="521" t="s">
        <v>1079</v>
      </c>
      <c r="C11" s="522"/>
      <c r="D11" s="523">
        <v>3361230</v>
      </c>
      <c r="E11" s="524"/>
      <c r="F11" s="524"/>
      <c r="G11" s="522"/>
    </row>
    <row r="12" spans="1:7">
      <c r="A12" s="520" t="s">
        <v>1196</v>
      </c>
      <c r="B12" s="521" t="s">
        <v>1000</v>
      </c>
      <c r="C12" s="522"/>
      <c r="D12" s="523">
        <v>373470</v>
      </c>
      <c r="E12" s="524"/>
      <c r="F12" s="524"/>
      <c r="G12" s="522"/>
    </row>
    <row r="13" spans="1:7" s="556" customFormat="1" ht="28.5">
      <c r="A13" s="509">
        <v>2</v>
      </c>
      <c r="B13" s="525" t="s">
        <v>1001</v>
      </c>
      <c r="C13" s="510"/>
      <c r="D13" s="526">
        <v>1308750</v>
      </c>
      <c r="E13" s="527"/>
      <c r="F13" s="527"/>
      <c r="G13" s="510" t="s">
        <v>1769</v>
      </c>
    </row>
    <row r="14" spans="1:7" s="557" customFormat="1" ht="17.25" hidden="1" customHeight="1">
      <c r="A14" s="528" t="s">
        <v>346</v>
      </c>
      <c r="B14" s="529" t="s">
        <v>1765</v>
      </c>
      <c r="C14" s="530"/>
      <c r="D14" s="531">
        <v>1308750</v>
      </c>
      <c r="E14" s="532"/>
      <c r="F14" s="532"/>
      <c r="G14" s="530"/>
    </row>
    <row r="15" spans="1:7" s="558" customFormat="1" ht="45">
      <c r="A15" s="533">
        <v>1</v>
      </c>
      <c r="B15" s="534" t="s">
        <v>1785</v>
      </c>
      <c r="C15" s="535"/>
      <c r="D15" s="536">
        <v>855000</v>
      </c>
      <c r="E15" s="537"/>
      <c r="F15" s="537"/>
      <c r="G15" s="535" t="s">
        <v>1770</v>
      </c>
    </row>
    <row r="16" spans="1:7" s="557" customFormat="1" ht="30">
      <c r="A16" s="533">
        <v>2</v>
      </c>
      <c r="B16" s="534" t="s">
        <v>1786</v>
      </c>
      <c r="C16" s="530"/>
      <c r="D16" s="536">
        <v>453750</v>
      </c>
      <c r="E16" s="532"/>
      <c r="F16" s="532"/>
      <c r="G16" s="530"/>
    </row>
    <row r="17" spans="1:12" s="559" customFormat="1">
      <c r="A17" s="538"/>
      <c r="B17" s="539" t="s">
        <v>13</v>
      </c>
      <c r="C17" s="540"/>
      <c r="D17" s="541"/>
      <c r="E17" s="542"/>
      <c r="F17" s="542"/>
      <c r="G17" s="540"/>
    </row>
    <row r="18" spans="1:12" s="559" customFormat="1">
      <c r="A18" s="817" t="s">
        <v>346</v>
      </c>
      <c r="B18" s="539" t="s">
        <v>1768</v>
      </c>
      <c r="C18" s="540"/>
      <c r="D18" s="541">
        <v>204187.5</v>
      </c>
      <c r="E18" s="542"/>
      <c r="F18" s="542"/>
      <c r="G18" s="540"/>
    </row>
    <row r="19" spans="1:12" s="559" customFormat="1">
      <c r="A19" s="817" t="s">
        <v>347</v>
      </c>
      <c r="B19" s="539" t="s">
        <v>1766</v>
      </c>
      <c r="C19" s="540"/>
      <c r="D19" s="541">
        <v>204187.5</v>
      </c>
      <c r="E19" s="542"/>
      <c r="F19" s="542"/>
      <c r="G19" s="540"/>
    </row>
    <row r="20" spans="1:12" s="559" customFormat="1">
      <c r="A20" s="817" t="s">
        <v>348</v>
      </c>
      <c r="B20" s="539" t="s">
        <v>1767</v>
      </c>
      <c r="C20" s="540"/>
      <c r="D20" s="541">
        <v>45375</v>
      </c>
      <c r="E20" s="542"/>
      <c r="F20" s="542"/>
      <c r="G20" s="540"/>
    </row>
    <row r="21" spans="1:12" s="560" customFormat="1" hidden="1">
      <c r="A21" s="817" t="s">
        <v>270</v>
      </c>
      <c r="B21" s="544"/>
      <c r="C21" s="545"/>
      <c r="D21" s="546"/>
      <c r="E21" s="547"/>
      <c r="F21" s="547"/>
      <c r="G21" s="535"/>
    </row>
    <row r="22" spans="1:12" s="555" customFormat="1">
      <c r="A22" s="515">
        <v>3</v>
      </c>
      <c r="B22" s="513" t="s">
        <v>1002</v>
      </c>
      <c r="C22" s="518"/>
      <c r="D22" s="517">
        <v>168000</v>
      </c>
      <c r="E22" s="516"/>
      <c r="F22" s="516"/>
      <c r="G22" s="518"/>
    </row>
    <row r="23" spans="1:12" s="555" customFormat="1">
      <c r="A23" s="515">
        <v>4</v>
      </c>
      <c r="B23" s="513" t="s">
        <v>1003</v>
      </c>
      <c r="C23" s="518"/>
      <c r="D23" s="517">
        <v>1100</v>
      </c>
      <c r="E23" s="516"/>
      <c r="F23" s="516"/>
      <c r="G23" s="518"/>
    </row>
    <row r="24" spans="1:12" s="557" customFormat="1">
      <c r="A24" s="528"/>
      <c r="B24" s="529"/>
      <c r="C24" s="530"/>
      <c r="D24" s="531"/>
      <c r="E24" s="532"/>
      <c r="F24" s="532"/>
      <c r="G24" s="530"/>
    </row>
    <row r="25" spans="1:12" s="560" customFormat="1">
      <c r="A25" s="543" t="s">
        <v>310</v>
      </c>
      <c r="B25" s="561" t="s">
        <v>1459</v>
      </c>
      <c r="C25" s="510" t="s">
        <v>1855</v>
      </c>
      <c r="D25" s="526">
        <v>3734517.5</v>
      </c>
      <c r="E25" s="546">
        <f>E26+E37+E46</f>
        <v>1008368.6640393323</v>
      </c>
      <c r="F25" s="546">
        <f>F26+F37+F46</f>
        <v>0</v>
      </c>
      <c r="G25" s="545"/>
      <c r="I25" s="562"/>
      <c r="J25" s="562"/>
    </row>
    <row r="26" spans="1:12" s="560" customFormat="1" ht="30">
      <c r="A26" s="543">
        <v>1</v>
      </c>
      <c r="B26" s="544" t="s">
        <v>1096</v>
      </c>
      <c r="C26" s="563" t="s">
        <v>1197</v>
      </c>
      <c r="D26" s="546">
        <v>1008369</v>
      </c>
      <c r="E26" s="546">
        <f>SUM(E27:E36)</f>
        <v>1008368.6640393323</v>
      </c>
      <c r="F26" s="547"/>
      <c r="G26" s="545"/>
      <c r="I26" s="562"/>
      <c r="L26" s="564"/>
    </row>
    <row r="27" spans="1:12" ht="15.75">
      <c r="A27" s="520" t="s">
        <v>1195</v>
      </c>
      <c r="B27" s="548" t="s">
        <v>455</v>
      </c>
      <c r="C27" s="522" t="s">
        <v>1460</v>
      </c>
      <c r="D27" s="523">
        <v>106921</v>
      </c>
      <c r="E27" s="523">
        <v>106921</v>
      </c>
      <c r="F27" s="524"/>
      <c r="G27" s="522"/>
    </row>
    <row r="28" spans="1:12">
      <c r="A28" s="520" t="s">
        <v>1196</v>
      </c>
      <c r="B28" s="521" t="s">
        <v>463</v>
      </c>
      <c r="C28" s="522" t="s">
        <v>1198</v>
      </c>
      <c r="D28" s="523">
        <v>130112.62407664524</v>
      </c>
      <c r="E28" s="523">
        <v>130112.62407664524</v>
      </c>
      <c r="F28" s="524"/>
      <c r="G28" s="522"/>
    </row>
    <row r="29" spans="1:12">
      <c r="A29" s="520" t="s">
        <v>1461</v>
      </c>
      <c r="B29" s="521" t="s">
        <v>464</v>
      </c>
      <c r="C29" s="522" t="s">
        <v>1198</v>
      </c>
      <c r="D29" s="523">
        <v>125336</v>
      </c>
      <c r="E29" s="523">
        <v>125336</v>
      </c>
      <c r="F29" s="524"/>
      <c r="G29" s="522"/>
    </row>
    <row r="30" spans="1:12">
      <c r="A30" s="520" t="s">
        <v>1462</v>
      </c>
      <c r="B30" s="521" t="s">
        <v>467</v>
      </c>
      <c r="C30" s="522" t="s">
        <v>1198</v>
      </c>
      <c r="D30" s="523">
        <v>109687</v>
      </c>
      <c r="E30" s="523">
        <v>109687</v>
      </c>
      <c r="F30" s="524"/>
      <c r="G30" s="522"/>
    </row>
    <row r="31" spans="1:12">
      <c r="A31" s="520" t="s">
        <v>1463</v>
      </c>
      <c r="B31" s="521" t="s">
        <v>468</v>
      </c>
      <c r="C31" s="522" t="s">
        <v>1198</v>
      </c>
      <c r="D31" s="523">
        <v>82506</v>
      </c>
      <c r="E31" s="523">
        <v>82506</v>
      </c>
      <c r="F31" s="524"/>
      <c r="G31" s="522"/>
    </row>
    <row r="32" spans="1:12">
      <c r="A32" s="520" t="s">
        <v>1464</v>
      </c>
      <c r="B32" s="521" t="s">
        <v>471</v>
      </c>
      <c r="C32" s="522" t="s">
        <v>1198</v>
      </c>
      <c r="D32" s="523">
        <v>107140.12299999999</v>
      </c>
      <c r="E32" s="523">
        <v>107140.12299999999</v>
      </c>
      <c r="F32" s="524"/>
      <c r="G32" s="522"/>
    </row>
    <row r="33" spans="1:12">
      <c r="A33" s="520" t="s">
        <v>1465</v>
      </c>
      <c r="B33" s="521" t="s">
        <v>472</v>
      </c>
      <c r="C33" s="522" t="s">
        <v>1198</v>
      </c>
      <c r="D33" s="523">
        <v>103085.04996268707</v>
      </c>
      <c r="E33" s="523">
        <v>103085.04996268707</v>
      </c>
      <c r="F33" s="524"/>
      <c r="G33" s="522"/>
    </row>
    <row r="34" spans="1:12">
      <c r="A34" s="520" t="s">
        <v>1466</v>
      </c>
      <c r="B34" s="521" t="s">
        <v>473</v>
      </c>
      <c r="C34" s="522" t="s">
        <v>1198</v>
      </c>
      <c r="D34" s="523">
        <v>93875</v>
      </c>
      <c r="E34" s="523">
        <v>93875</v>
      </c>
      <c r="F34" s="524"/>
      <c r="G34" s="522"/>
    </row>
    <row r="35" spans="1:12">
      <c r="A35" s="520" t="s">
        <v>1467</v>
      </c>
      <c r="B35" s="521" t="s">
        <v>476</v>
      </c>
      <c r="C35" s="522" t="s">
        <v>1198</v>
      </c>
      <c r="D35" s="523">
        <v>115440.867</v>
      </c>
      <c r="E35" s="523">
        <v>115440.867</v>
      </c>
      <c r="F35" s="524"/>
      <c r="G35" s="522"/>
    </row>
    <row r="36" spans="1:12">
      <c r="A36" s="520" t="s">
        <v>1468</v>
      </c>
      <c r="B36" s="521" t="s">
        <v>480</v>
      </c>
      <c r="C36" s="522" t="s">
        <v>1198</v>
      </c>
      <c r="D36" s="523">
        <v>34265</v>
      </c>
      <c r="E36" s="523">
        <v>34265</v>
      </c>
      <c r="F36" s="524"/>
      <c r="G36" s="522"/>
    </row>
    <row r="37" spans="1:12" s="560" customFormat="1" ht="30">
      <c r="A37" s="543">
        <v>2</v>
      </c>
      <c r="B37" s="544" t="s">
        <v>1097</v>
      </c>
      <c r="C37" s="563" t="s">
        <v>1199</v>
      </c>
      <c r="D37" s="546">
        <v>2558149</v>
      </c>
      <c r="E37" s="546">
        <f>SUM(E38:E45)</f>
        <v>0</v>
      </c>
      <c r="F37" s="546">
        <f>SUM(F38:F45)</f>
        <v>0</v>
      </c>
      <c r="G37" s="545"/>
      <c r="I37" s="562"/>
      <c r="L37" s="564"/>
    </row>
    <row r="38" spans="1:12" s="558" customFormat="1">
      <c r="A38" s="533" t="s">
        <v>346</v>
      </c>
      <c r="B38" s="534" t="s">
        <v>1088</v>
      </c>
      <c r="C38" s="535" t="s">
        <v>1200</v>
      </c>
      <c r="D38" s="536">
        <v>66200</v>
      </c>
      <c r="E38" s="536"/>
      <c r="F38" s="537"/>
      <c r="G38" s="535" t="s">
        <v>1859</v>
      </c>
      <c r="I38" s="565"/>
      <c r="L38" s="564"/>
    </row>
    <row r="39" spans="1:12" s="558" customFormat="1">
      <c r="A39" s="533" t="s">
        <v>347</v>
      </c>
      <c r="B39" s="534" t="s">
        <v>1004</v>
      </c>
      <c r="C39" s="535" t="s">
        <v>1204</v>
      </c>
      <c r="D39" s="536">
        <v>192158</v>
      </c>
      <c r="E39" s="536"/>
      <c r="F39" s="537"/>
      <c r="G39" s="535" t="s">
        <v>1859</v>
      </c>
      <c r="L39" s="536"/>
    </row>
    <row r="40" spans="1:12" s="558" customFormat="1" ht="30">
      <c r="A40" s="533" t="s">
        <v>348</v>
      </c>
      <c r="B40" s="534" t="s">
        <v>1022</v>
      </c>
      <c r="C40" s="535" t="s">
        <v>1202</v>
      </c>
      <c r="D40" s="536">
        <v>749967</v>
      </c>
      <c r="E40" s="536"/>
      <c r="F40" s="537"/>
      <c r="G40" s="535" t="s">
        <v>1860</v>
      </c>
      <c r="L40" s="564"/>
    </row>
    <row r="41" spans="1:12" s="558" customFormat="1" ht="19.5" customHeight="1">
      <c r="A41" s="533" t="s">
        <v>1203</v>
      </c>
      <c r="B41" s="549" t="s">
        <v>1168</v>
      </c>
      <c r="C41" s="535" t="s">
        <v>1475</v>
      </c>
      <c r="D41" s="536">
        <v>1549824</v>
      </c>
      <c r="E41" s="537"/>
      <c r="F41" s="537"/>
      <c r="G41" s="535"/>
      <c r="L41" s="564"/>
    </row>
    <row r="42" spans="1:12" s="558" customFormat="1" ht="30" hidden="1">
      <c r="A42" s="533" t="s">
        <v>96</v>
      </c>
      <c r="B42" s="549" t="s">
        <v>456</v>
      </c>
      <c r="C42" s="535" t="s">
        <v>1204</v>
      </c>
      <c r="D42" s="536">
        <v>0</v>
      </c>
      <c r="E42" s="536"/>
      <c r="F42" s="537"/>
      <c r="G42" s="535" t="s">
        <v>1201</v>
      </c>
      <c r="L42" s="564"/>
    </row>
    <row r="43" spans="1:12" s="558" customFormat="1" hidden="1">
      <c r="A43" s="533" t="s">
        <v>101</v>
      </c>
      <c r="B43" s="549" t="s">
        <v>461</v>
      </c>
      <c r="C43" s="535" t="s">
        <v>1476</v>
      </c>
      <c r="D43" s="536">
        <v>0</v>
      </c>
      <c r="E43" s="536"/>
      <c r="F43" s="537"/>
      <c r="G43" s="535"/>
      <c r="L43" s="564"/>
    </row>
    <row r="44" spans="1:12" s="558" customFormat="1" hidden="1">
      <c r="A44" s="533" t="s">
        <v>1469</v>
      </c>
      <c r="B44" s="549" t="s">
        <v>1205</v>
      </c>
      <c r="C44" s="535" t="s">
        <v>1204</v>
      </c>
      <c r="D44" s="536">
        <v>0</v>
      </c>
      <c r="E44" s="536"/>
      <c r="F44" s="537"/>
      <c r="G44" s="535" t="s">
        <v>1201</v>
      </c>
      <c r="L44" s="564"/>
    </row>
    <row r="45" spans="1:12" s="558" customFormat="1" ht="60" hidden="1">
      <c r="A45" s="533" t="s">
        <v>1470</v>
      </c>
      <c r="B45" s="549" t="s">
        <v>1693</v>
      </c>
      <c r="C45" s="535" t="s">
        <v>1471</v>
      </c>
      <c r="D45" s="536">
        <v>0</v>
      </c>
      <c r="E45" s="536"/>
      <c r="F45" s="536"/>
      <c r="G45" s="535"/>
      <c r="L45" s="564"/>
    </row>
    <row r="46" spans="1:12" s="556" customFormat="1">
      <c r="A46" s="543">
        <v>3</v>
      </c>
      <c r="B46" s="544" t="s">
        <v>1206</v>
      </c>
      <c r="C46" s="510"/>
      <c r="D46" s="526">
        <v>168000</v>
      </c>
      <c r="E46" s="526"/>
      <c r="F46" s="527"/>
      <c r="G46" s="510"/>
      <c r="L46" s="564"/>
    </row>
    <row r="47" spans="1:12" s="558" customFormat="1" ht="15.75">
      <c r="A47" s="533"/>
      <c r="B47" s="485"/>
      <c r="C47" s="535"/>
      <c r="D47" s="536"/>
      <c r="E47" s="536"/>
      <c r="F47" s="537"/>
      <c r="G47" s="535"/>
    </row>
    <row r="48" spans="1:12" s="558" customFormat="1" ht="45">
      <c r="A48" s="509" t="s">
        <v>113</v>
      </c>
      <c r="B48" s="527" t="s">
        <v>1472</v>
      </c>
      <c r="C48" s="535" t="s">
        <v>1773</v>
      </c>
      <c r="D48" s="526">
        <v>4225720</v>
      </c>
      <c r="E48" s="536"/>
      <c r="F48" s="537"/>
      <c r="G48" s="535"/>
      <c r="J48" s="565"/>
    </row>
    <row r="49" spans="1:7" s="556" customFormat="1">
      <c r="A49" s="509" t="s">
        <v>133</v>
      </c>
      <c r="B49" s="550" t="s">
        <v>1473</v>
      </c>
      <c r="C49" s="510"/>
      <c r="D49" s="526">
        <v>559300</v>
      </c>
      <c r="E49" s="527"/>
      <c r="F49" s="527"/>
      <c r="G49" s="510"/>
    </row>
    <row r="50" spans="1:7" s="556" customFormat="1">
      <c r="A50" s="509" t="s">
        <v>283</v>
      </c>
      <c r="B50" s="550" t="s">
        <v>1426</v>
      </c>
      <c r="C50" s="510"/>
      <c r="D50" s="526">
        <v>2564000</v>
      </c>
      <c r="E50" s="527"/>
      <c r="F50" s="527"/>
      <c r="G50" s="510"/>
    </row>
    <row r="51" spans="1:7" s="558" customFormat="1" ht="45">
      <c r="A51" s="533">
        <v>1</v>
      </c>
      <c r="B51" s="549" t="s">
        <v>1474</v>
      </c>
      <c r="C51" s="535"/>
      <c r="D51" s="536">
        <v>980000</v>
      </c>
      <c r="E51" s="537"/>
      <c r="F51" s="537"/>
      <c r="G51" s="535"/>
    </row>
    <row r="52" spans="1:7" s="558" customFormat="1">
      <c r="A52" s="533">
        <v>2</v>
      </c>
      <c r="B52" s="549" t="s">
        <v>1427</v>
      </c>
      <c r="C52" s="535"/>
      <c r="D52" s="536">
        <v>432000</v>
      </c>
      <c r="E52" s="537"/>
      <c r="F52" s="537"/>
      <c r="G52" s="535"/>
    </row>
    <row r="53" spans="1:7" s="558" customFormat="1">
      <c r="A53" s="533">
        <v>3</v>
      </c>
      <c r="B53" s="549" t="s">
        <v>1428</v>
      </c>
      <c r="C53" s="535"/>
      <c r="D53" s="536">
        <v>226000</v>
      </c>
      <c r="E53" s="537"/>
      <c r="F53" s="537"/>
      <c r="G53" s="535"/>
    </row>
    <row r="54" spans="1:7" s="558" customFormat="1" ht="35.25" customHeight="1">
      <c r="A54" s="533">
        <v>4</v>
      </c>
      <c r="B54" s="549" t="s">
        <v>1429</v>
      </c>
      <c r="C54" s="535"/>
      <c r="D54" s="536">
        <v>926000</v>
      </c>
      <c r="E54" s="537"/>
      <c r="F54" s="537"/>
      <c r="G54" s="535"/>
    </row>
    <row r="55" spans="1:7" s="557" customFormat="1" ht="15.75" hidden="1">
      <c r="A55" s="528"/>
      <c r="B55" s="487"/>
      <c r="C55" s="530"/>
      <c r="D55" s="523"/>
      <c r="E55" s="524"/>
      <c r="F55" s="532"/>
      <c r="G55" s="522"/>
    </row>
  </sheetData>
  <mergeCells count="5">
    <mergeCell ref="A1:G1"/>
    <mergeCell ref="A2:G2"/>
    <mergeCell ref="A3:G3"/>
    <mergeCell ref="D5:G5"/>
    <mergeCell ref="D6:F6"/>
  </mergeCells>
  <pageMargins left="0.70866141732283505" right="0.15748031496063" top="0.5" bottom="0.48" header="0.31496062992126" footer="0.31496062992126"/>
  <pageSetup paperSize="9" scale="75" firstPageNumber="4"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topLeftCell="A4" zoomScale="85" zoomScaleNormal="70" zoomScaleSheetLayoutView="85" workbookViewId="0">
      <selection activeCell="H8" sqref="H8:K8"/>
    </sheetView>
  </sheetViews>
  <sheetFormatPr defaultColWidth="9.125" defaultRowHeight="18.75"/>
  <cols>
    <col min="1" max="1" width="6.875" style="340" customWidth="1"/>
    <col min="2" max="2" width="39.875" style="346" customWidth="1"/>
    <col min="3" max="3" width="13.625" style="346" hidden="1" customWidth="1"/>
    <col min="4" max="4" width="16.625" style="346" customWidth="1"/>
    <col min="5" max="5" width="16.625" style="346" hidden="1" customWidth="1"/>
    <col min="6" max="6" width="16.25" style="346" hidden="1" customWidth="1"/>
    <col min="7" max="7" width="16" style="346" hidden="1" customWidth="1"/>
    <col min="8" max="8" width="13.625" style="346" hidden="1" customWidth="1"/>
    <col min="9" max="9" width="17" style="377" customWidth="1"/>
    <col min="10" max="10" width="17.875" style="346" customWidth="1"/>
    <col min="11" max="11" width="15.125" style="346" customWidth="1"/>
    <col min="12" max="12" width="15.125" style="346" hidden="1" customWidth="1"/>
    <col min="13" max="15" width="15.125" style="346" customWidth="1"/>
    <col min="16" max="16" width="19.875" style="346" customWidth="1"/>
    <col min="17" max="17" width="19.875" style="346" hidden="1" customWidth="1"/>
    <col min="18" max="18" width="5" style="346" customWidth="1"/>
    <col min="19" max="19" width="25.875" style="346" customWidth="1"/>
    <col min="20" max="20" width="27.625" style="346" customWidth="1"/>
    <col min="21" max="21" width="19.875" style="346" customWidth="1"/>
    <col min="22" max="16384" width="9.125" style="346"/>
  </cols>
  <sheetData>
    <row r="1" spans="1:21" s="336" customFormat="1" ht="25.5" hidden="1" customHeight="1">
      <c r="A1" s="839" t="s">
        <v>340</v>
      </c>
      <c r="B1" s="839"/>
      <c r="C1" s="839"/>
      <c r="D1" s="839"/>
      <c r="E1" s="839"/>
      <c r="F1" s="330"/>
      <c r="G1" s="335" t="s">
        <v>0</v>
      </c>
      <c r="H1" s="330"/>
      <c r="I1" s="371"/>
      <c r="J1" s="330"/>
      <c r="K1" s="330"/>
      <c r="L1" s="330"/>
      <c r="M1" s="330"/>
      <c r="N1" s="330"/>
      <c r="O1" s="330"/>
      <c r="P1" s="330"/>
      <c r="Q1" s="330"/>
      <c r="R1" s="330"/>
    </row>
    <row r="2" spans="1:21" s="336" customFormat="1" ht="33.75" hidden="1" customHeight="1">
      <c r="A2" s="840" t="s">
        <v>447</v>
      </c>
      <c r="B2" s="840"/>
      <c r="C2" s="840"/>
      <c r="D2" s="840"/>
      <c r="E2" s="840"/>
      <c r="F2" s="337"/>
      <c r="G2" s="338" t="s">
        <v>2</v>
      </c>
      <c r="H2" s="337"/>
      <c r="I2" s="372"/>
      <c r="J2" s="337"/>
      <c r="K2" s="337"/>
      <c r="L2" s="337"/>
      <c r="M2" s="337"/>
      <c r="N2" s="337"/>
      <c r="O2" s="337"/>
      <c r="P2" s="337"/>
      <c r="Q2" s="337"/>
      <c r="R2" s="337"/>
    </row>
    <row r="3" spans="1:21" s="336" customFormat="1" ht="27.75" hidden="1" customHeight="1">
      <c r="A3" s="841" t="s">
        <v>3</v>
      </c>
      <c r="B3" s="841"/>
      <c r="C3" s="841"/>
      <c r="D3" s="841"/>
      <c r="E3" s="841"/>
      <c r="F3" s="841"/>
      <c r="G3" s="841"/>
      <c r="H3" s="841"/>
      <c r="I3" s="841"/>
      <c r="J3" s="841"/>
      <c r="K3" s="841"/>
      <c r="L3" s="841"/>
      <c r="M3" s="841"/>
      <c r="N3" s="841"/>
      <c r="O3" s="841"/>
      <c r="P3" s="841"/>
      <c r="Q3" s="367"/>
      <c r="R3" s="367"/>
    </row>
    <row r="4" spans="1:21" s="336" customFormat="1" ht="27.75" customHeight="1">
      <c r="A4" s="844" t="s">
        <v>960</v>
      </c>
      <c r="B4" s="844"/>
      <c r="C4" s="844"/>
      <c r="D4" s="844"/>
      <c r="E4" s="844"/>
      <c r="F4" s="844"/>
      <c r="G4" s="844"/>
      <c r="H4" s="844"/>
      <c r="I4" s="844"/>
      <c r="J4" s="844"/>
      <c r="K4" s="844"/>
      <c r="L4" s="844"/>
      <c r="M4" s="844"/>
      <c r="N4" s="844"/>
      <c r="O4" s="844"/>
      <c r="P4" s="844"/>
      <c r="Q4" s="369"/>
      <c r="R4" s="369"/>
    </row>
    <row r="5" spans="1:21" s="339" customFormat="1" ht="28.15" customHeight="1">
      <c r="A5" s="842" t="s">
        <v>961</v>
      </c>
      <c r="B5" s="842"/>
      <c r="C5" s="842"/>
      <c r="D5" s="842"/>
      <c r="E5" s="842"/>
      <c r="F5" s="842"/>
      <c r="G5" s="842"/>
      <c r="H5" s="842"/>
      <c r="I5" s="842"/>
      <c r="J5" s="842"/>
      <c r="K5" s="842"/>
      <c r="L5" s="842"/>
      <c r="M5" s="842"/>
      <c r="N5" s="842"/>
      <c r="O5" s="842"/>
      <c r="P5" s="842"/>
      <c r="Q5" s="368"/>
      <c r="R5" s="368"/>
    </row>
    <row r="6" spans="1:21" s="339" customFormat="1" ht="22.5" customHeight="1">
      <c r="A6" s="845" t="s">
        <v>998</v>
      </c>
      <c r="B6" s="845"/>
      <c r="C6" s="845"/>
      <c r="D6" s="845"/>
      <c r="E6" s="845"/>
      <c r="F6" s="845"/>
      <c r="G6" s="845"/>
      <c r="H6" s="845"/>
      <c r="I6" s="845"/>
      <c r="J6" s="845"/>
      <c r="K6" s="845"/>
      <c r="L6" s="845"/>
      <c r="M6" s="845"/>
      <c r="N6" s="845"/>
      <c r="O6" s="845"/>
      <c r="P6" s="845"/>
      <c r="Q6" s="370"/>
      <c r="R6" s="370"/>
      <c r="T6" s="339" t="s">
        <v>995</v>
      </c>
    </row>
    <row r="7" spans="1:21" s="336" customFormat="1" ht="27.4" customHeight="1">
      <c r="A7" s="843" t="s">
        <v>4</v>
      </c>
      <c r="B7" s="843"/>
      <c r="C7" s="843"/>
      <c r="D7" s="843"/>
      <c r="E7" s="843"/>
      <c r="F7" s="843"/>
      <c r="G7" s="843"/>
      <c r="H7" s="843"/>
      <c r="I7" s="843"/>
      <c r="J7" s="843"/>
      <c r="K7" s="843"/>
      <c r="L7" s="843"/>
      <c r="M7" s="843"/>
      <c r="N7" s="843"/>
      <c r="O7" s="843"/>
      <c r="P7" s="843"/>
      <c r="Q7" s="378"/>
      <c r="R7" s="378"/>
      <c r="T7" s="336">
        <v>2021</v>
      </c>
    </row>
    <row r="8" spans="1:21" s="340" customFormat="1" ht="44.25" customHeight="1">
      <c r="A8" s="853" t="s">
        <v>5</v>
      </c>
      <c r="B8" s="853" t="s">
        <v>6</v>
      </c>
      <c r="C8" s="481"/>
      <c r="D8" s="858" t="s">
        <v>994</v>
      </c>
      <c r="E8" s="850" t="s">
        <v>993</v>
      </c>
      <c r="F8" s="852"/>
      <c r="G8" s="851"/>
      <c r="H8" s="849" t="s">
        <v>962</v>
      </c>
      <c r="I8" s="849"/>
      <c r="J8" s="849"/>
      <c r="K8" s="849"/>
      <c r="L8" s="484"/>
      <c r="M8" s="852" t="s">
        <v>537</v>
      </c>
      <c r="N8" s="852"/>
      <c r="O8" s="851"/>
      <c r="P8" s="853" t="s">
        <v>9</v>
      </c>
      <c r="Q8" s="364"/>
      <c r="R8" s="364"/>
      <c r="S8" s="856" t="e">
        <f>I29+I31</f>
        <v>#REF!</v>
      </c>
      <c r="T8" s="846"/>
      <c r="U8" s="846"/>
    </row>
    <row r="9" spans="1:21" s="340" customFormat="1" ht="31.5" customHeight="1">
      <c r="A9" s="854"/>
      <c r="B9" s="854"/>
      <c r="C9" s="853" t="s">
        <v>10</v>
      </c>
      <c r="D9" s="859"/>
      <c r="E9" s="853" t="s">
        <v>14</v>
      </c>
      <c r="F9" s="850" t="s">
        <v>13</v>
      </c>
      <c r="G9" s="851"/>
      <c r="H9" s="853" t="s">
        <v>10</v>
      </c>
      <c r="I9" s="847" t="s">
        <v>14</v>
      </c>
      <c r="J9" s="850" t="s">
        <v>13</v>
      </c>
      <c r="K9" s="851"/>
      <c r="L9" s="853" t="s">
        <v>10</v>
      </c>
      <c r="M9" s="853" t="s">
        <v>14</v>
      </c>
      <c r="N9" s="850" t="s">
        <v>13</v>
      </c>
      <c r="O9" s="851"/>
      <c r="P9" s="854"/>
      <c r="Q9" s="364"/>
      <c r="R9" s="364"/>
      <c r="S9" s="857"/>
      <c r="T9" s="846"/>
      <c r="U9" s="846"/>
    </row>
    <row r="10" spans="1:21" s="340" customFormat="1" ht="45" customHeight="1">
      <c r="A10" s="855"/>
      <c r="B10" s="855"/>
      <c r="C10" s="855"/>
      <c r="D10" s="860"/>
      <c r="E10" s="855"/>
      <c r="F10" s="329" t="s">
        <v>15</v>
      </c>
      <c r="G10" s="329" t="s">
        <v>16</v>
      </c>
      <c r="H10" s="855"/>
      <c r="I10" s="848"/>
      <c r="J10" s="329" t="s">
        <v>15</v>
      </c>
      <c r="K10" s="329" t="s">
        <v>16</v>
      </c>
      <c r="L10" s="855"/>
      <c r="M10" s="855"/>
      <c r="N10" s="329" t="s">
        <v>15</v>
      </c>
      <c r="O10" s="329" t="s">
        <v>16</v>
      </c>
      <c r="P10" s="855"/>
      <c r="Q10" s="364"/>
      <c r="R10" s="364"/>
      <c r="S10" s="857"/>
      <c r="T10" s="846"/>
      <c r="U10" s="846"/>
    </row>
    <row r="11" spans="1:21" s="341" customFormat="1" ht="42.75" customHeight="1">
      <c r="A11" s="329">
        <v>1</v>
      </c>
      <c r="B11" s="329">
        <v>2</v>
      </c>
      <c r="C11" s="329">
        <v>3</v>
      </c>
      <c r="D11" s="480">
        <v>3</v>
      </c>
      <c r="E11" s="329">
        <v>3</v>
      </c>
      <c r="F11" s="329">
        <v>4</v>
      </c>
      <c r="G11" s="329">
        <v>5</v>
      </c>
      <c r="H11" s="329">
        <v>7</v>
      </c>
      <c r="I11" s="373">
        <v>4</v>
      </c>
      <c r="J11" s="329">
        <v>5</v>
      </c>
      <c r="K11" s="329">
        <v>6</v>
      </c>
      <c r="L11" s="329"/>
      <c r="M11" s="329">
        <v>7</v>
      </c>
      <c r="N11" s="329">
        <v>8</v>
      </c>
      <c r="O11" s="329">
        <v>9</v>
      </c>
      <c r="P11" s="329">
        <v>10</v>
      </c>
      <c r="Q11" s="364"/>
      <c r="R11" s="364"/>
      <c r="S11" s="383"/>
      <c r="T11" s="383"/>
      <c r="U11" s="384"/>
    </row>
    <row r="12" spans="1:21" ht="34.5" customHeight="1">
      <c r="A12" s="329"/>
      <c r="B12" s="342" t="s">
        <v>17</v>
      </c>
      <c r="C12" s="343"/>
      <c r="D12" s="344">
        <f>D13</f>
        <v>10915809</v>
      </c>
      <c r="E12" s="344" t="e">
        <f>E13</f>
        <v>#REF!</v>
      </c>
      <c r="F12" s="344" t="e">
        <f t="shared" ref="F12:O12" si="0">F13</f>
        <v>#REF!</v>
      </c>
      <c r="G12" s="344" t="e">
        <f t="shared" si="0"/>
        <v>#REF!</v>
      </c>
      <c r="H12" s="344">
        <f t="shared" si="0"/>
        <v>0</v>
      </c>
      <c r="I12" s="374" t="e">
        <f t="shared" si="0"/>
        <v>#REF!</v>
      </c>
      <c r="J12" s="344" t="e">
        <f t="shared" si="0"/>
        <v>#REF!</v>
      </c>
      <c r="K12" s="344" t="e">
        <f t="shared" si="0"/>
        <v>#REF!</v>
      </c>
      <c r="L12" s="344">
        <f t="shared" si="0"/>
        <v>0</v>
      </c>
      <c r="M12" s="344" t="e">
        <f t="shared" si="0"/>
        <v>#REF!</v>
      </c>
      <c r="N12" s="344" t="e">
        <f t="shared" si="0"/>
        <v>#REF!</v>
      </c>
      <c r="O12" s="344" t="e">
        <f t="shared" si="0"/>
        <v>#REF!</v>
      </c>
      <c r="P12" s="345"/>
      <c r="Q12" s="334">
        <v>30041989.820122223</v>
      </c>
      <c r="R12" s="334"/>
      <c r="S12" s="385" t="e">
        <f>I12-Q12</f>
        <v>#REF!</v>
      </c>
      <c r="T12" s="386">
        <f>T13</f>
        <v>10558778.759</v>
      </c>
      <c r="U12" s="387" t="e">
        <f>I12/T12*100</f>
        <v>#REF!</v>
      </c>
    </row>
    <row r="13" spans="1:21" s="348" customFormat="1" ht="30" customHeight="1">
      <c r="A13" s="342">
        <v>1</v>
      </c>
      <c r="B13" s="347" t="s">
        <v>18</v>
      </c>
      <c r="C13" s="343"/>
      <c r="D13" s="344">
        <f>D15+D23</f>
        <v>10915809</v>
      </c>
      <c r="E13" s="344" t="e">
        <f>E15+E23</f>
        <v>#REF!</v>
      </c>
      <c r="F13" s="344" t="e">
        <f t="shared" ref="F13:O13" si="1">F15+F23</f>
        <v>#REF!</v>
      </c>
      <c r="G13" s="344" t="e">
        <f t="shared" si="1"/>
        <v>#REF!</v>
      </c>
      <c r="H13" s="344">
        <f t="shared" si="1"/>
        <v>0</v>
      </c>
      <c r="I13" s="374" t="e">
        <f t="shared" si="1"/>
        <v>#REF!</v>
      </c>
      <c r="J13" s="344" t="e">
        <f t="shared" si="1"/>
        <v>#REF!</v>
      </c>
      <c r="K13" s="344" t="e">
        <f t="shared" si="1"/>
        <v>#REF!</v>
      </c>
      <c r="L13" s="344">
        <f t="shared" si="1"/>
        <v>0</v>
      </c>
      <c r="M13" s="344" t="e">
        <f t="shared" si="1"/>
        <v>#REF!</v>
      </c>
      <c r="N13" s="344" t="e">
        <f t="shared" si="1"/>
        <v>#REF!</v>
      </c>
      <c r="O13" s="344" t="e">
        <f t="shared" si="1"/>
        <v>#REF!</v>
      </c>
      <c r="P13" s="343"/>
      <c r="Q13" s="379">
        <v>30041989.820122223</v>
      </c>
      <c r="R13" s="379"/>
      <c r="S13" s="385" t="e">
        <f t="shared" ref="S13:S38" si="2">I13-Q13</f>
        <v>#REF!</v>
      </c>
      <c r="T13" s="386">
        <f>T15+T23</f>
        <v>10558778.759</v>
      </c>
      <c r="U13" s="387" t="e">
        <f t="shared" ref="U13:U38" si="3">I13/T13*100</f>
        <v>#REF!</v>
      </c>
    </row>
    <row r="14" spans="1:21" s="348" customFormat="1" ht="30" customHeight="1">
      <c r="A14" s="342"/>
      <c r="B14" s="349" t="s">
        <v>13</v>
      </c>
      <c r="C14" s="343"/>
      <c r="D14" s="344"/>
      <c r="E14" s="344"/>
      <c r="F14" s="344"/>
      <c r="G14" s="344"/>
      <c r="H14" s="344"/>
      <c r="I14" s="374"/>
      <c r="J14" s="344"/>
      <c r="K14" s="344"/>
      <c r="L14" s="344"/>
      <c r="M14" s="344"/>
      <c r="N14" s="344"/>
      <c r="O14" s="344"/>
      <c r="P14" s="343"/>
      <c r="Q14" s="379"/>
      <c r="R14" s="379"/>
      <c r="S14" s="385">
        <f t="shared" si="2"/>
        <v>0</v>
      </c>
      <c r="T14" s="389"/>
      <c r="U14" s="387"/>
    </row>
    <row r="15" spans="1:21" s="348" customFormat="1" ht="43.5" customHeight="1">
      <c r="A15" s="342" t="s">
        <v>19</v>
      </c>
      <c r="B15" s="350" t="s">
        <v>20</v>
      </c>
      <c r="C15" s="343"/>
      <c r="D15" s="344">
        <v>3184681</v>
      </c>
      <c r="E15" s="344" t="e">
        <f>'Bieu NSDP In 2'!#REF!+'Bieu NSDP In 2'!#REF!+'Bieu NSDP In 2'!#REF!</f>
        <v>#REF!</v>
      </c>
      <c r="F15" s="344" t="e">
        <f>E15</f>
        <v>#REF!</v>
      </c>
      <c r="G15" s="344"/>
      <c r="H15" s="344"/>
      <c r="I15" s="374" t="e">
        <f>'Bieu NSDP In 2'!#REF!</f>
        <v>#REF!</v>
      </c>
      <c r="J15" s="344" t="e">
        <f>I15</f>
        <v>#REF!</v>
      </c>
      <c r="K15" s="344"/>
      <c r="L15" s="344"/>
      <c r="M15" s="344" t="e">
        <f>'Bieu NSDP In 2'!#REF!</f>
        <v>#REF!</v>
      </c>
      <c r="N15" s="344" t="e">
        <f>M15</f>
        <v>#REF!</v>
      </c>
      <c r="O15" s="344"/>
      <c r="P15" s="343"/>
      <c r="Q15" s="379">
        <v>3772306.114222222</v>
      </c>
      <c r="R15" s="379"/>
      <c r="S15" s="385" t="e">
        <f t="shared" si="2"/>
        <v>#REF!</v>
      </c>
      <c r="T15" s="390">
        <v>3184680.7590000001</v>
      </c>
      <c r="U15" s="387" t="e">
        <f t="shared" si="3"/>
        <v>#REF!</v>
      </c>
    </row>
    <row r="16" spans="1:21" s="348" customFormat="1" ht="30" hidden="1" customHeight="1">
      <c r="A16" s="342"/>
      <c r="B16" s="351" t="s">
        <v>21</v>
      </c>
      <c r="C16" s="343"/>
      <c r="D16" s="344"/>
      <c r="E16" s="344"/>
      <c r="F16" s="344"/>
      <c r="G16" s="344"/>
      <c r="H16" s="344"/>
      <c r="I16" s="374"/>
      <c r="J16" s="344"/>
      <c r="K16" s="344"/>
      <c r="L16" s="344"/>
      <c r="M16" s="344"/>
      <c r="N16" s="344"/>
      <c r="O16" s="344"/>
      <c r="P16" s="343"/>
      <c r="Q16" s="379"/>
      <c r="R16" s="379"/>
      <c r="S16" s="385">
        <f t="shared" si="2"/>
        <v>0</v>
      </c>
      <c r="T16" s="390"/>
      <c r="U16" s="387" t="e">
        <f t="shared" si="3"/>
        <v>#DIV/0!</v>
      </c>
    </row>
    <row r="17" spans="1:21" s="348" customFormat="1" ht="30" hidden="1" customHeight="1">
      <c r="A17" s="342"/>
      <c r="B17" s="352" t="s">
        <v>22</v>
      </c>
      <c r="C17" s="343"/>
      <c r="D17" s="344"/>
      <c r="E17" s="344"/>
      <c r="F17" s="344"/>
      <c r="G17" s="344"/>
      <c r="H17" s="344"/>
      <c r="I17" s="374"/>
      <c r="J17" s="344"/>
      <c r="K17" s="344"/>
      <c r="L17" s="344"/>
      <c r="M17" s="344"/>
      <c r="N17" s="344"/>
      <c r="O17" s="344"/>
      <c r="P17" s="343"/>
      <c r="Q17" s="379"/>
      <c r="R17" s="379"/>
      <c r="S17" s="385">
        <f t="shared" si="2"/>
        <v>0</v>
      </c>
      <c r="T17" s="390"/>
      <c r="U17" s="387" t="e">
        <f t="shared" si="3"/>
        <v>#DIV/0!</v>
      </c>
    </row>
    <row r="18" spans="1:21" s="348" customFormat="1" ht="30" hidden="1" customHeight="1">
      <c r="A18" s="342"/>
      <c r="B18" s="351" t="s">
        <v>21</v>
      </c>
      <c r="C18" s="343"/>
      <c r="D18" s="344"/>
      <c r="E18" s="344"/>
      <c r="F18" s="344"/>
      <c r="G18" s="344"/>
      <c r="H18" s="344"/>
      <c r="I18" s="374"/>
      <c r="J18" s="344"/>
      <c r="K18" s="344"/>
      <c r="L18" s="344"/>
      <c r="M18" s="344"/>
      <c r="N18" s="344"/>
      <c r="O18" s="344"/>
      <c r="P18" s="343"/>
      <c r="Q18" s="379"/>
      <c r="R18" s="379"/>
      <c r="S18" s="385">
        <f t="shared" si="2"/>
        <v>0</v>
      </c>
      <c r="T18" s="390"/>
      <c r="U18" s="387" t="e">
        <f t="shared" si="3"/>
        <v>#DIV/0!</v>
      </c>
    </row>
    <row r="19" spans="1:21" s="348" customFormat="1" ht="30" hidden="1" customHeight="1">
      <c r="A19" s="342"/>
      <c r="B19" s="352" t="s">
        <v>411</v>
      </c>
      <c r="C19" s="343"/>
      <c r="D19" s="344"/>
      <c r="E19" s="344"/>
      <c r="F19" s="344"/>
      <c r="G19" s="344"/>
      <c r="H19" s="344"/>
      <c r="I19" s="374"/>
      <c r="J19" s="344"/>
      <c r="K19" s="344"/>
      <c r="L19" s="344"/>
      <c r="M19" s="344"/>
      <c r="N19" s="344"/>
      <c r="O19" s="344"/>
      <c r="P19" s="343"/>
      <c r="Q19" s="379"/>
      <c r="R19" s="379"/>
      <c r="S19" s="385">
        <f t="shared" si="2"/>
        <v>0</v>
      </c>
      <c r="T19" s="390"/>
      <c r="U19" s="387" t="e">
        <f t="shared" si="3"/>
        <v>#DIV/0!</v>
      </c>
    </row>
    <row r="20" spans="1:21" s="348" customFormat="1" ht="37.5" hidden="1" customHeight="1">
      <c r="A20" s="342"/>
      <c r="B20" s="352" t="s">
        <v>414</v>
      </c>
      <c r="C20" s="343"/>
      <c r="D20" s="344"/>
      <c r="E20" s="344"/>
      <c r="F20" s="344"/>
      <c r="G20" s="344"/>
      <c r="H20" s="344"/>
      <c r="I20" s="374"/>
      <c r="J20" s="344"/>
      <c r="K20" s="344"/>
      <c r="L20" s="344"/>
      <c r="M20" s="344"/>
      <c r="N20" s="344"/>
      <c r="O20" s="344"/>
      <c r="P20" s="343"/>
      <c r="Q20" s="379"/>
      <c r="R20" s="379"/>
      <c r="S20" s="385">
        <f t="shared" si="2"/>
        <v>0</v>
      </c>
      <c r="T20" s="390"/>
      <c r="U20" s="387" t="e">
        <f t="shared" si="3"/>
        <v>#DIV/0!</v>
      </c>
    </row>
    <row r="21" spans="1:21" s="348" customFormat="1" ht="30" hidden="1" customHeight="1">
      <c r="A21" s="342"/>
      <c r="B21" s="352" t="s">
        <v>23</v>
      </c>
      <c r="C21" s="343"/>
      <c r="D21" s="344"/>
      <c r="E21" s="344"/>
      <c r="F21" s="344"/>
      <c r="G21" s="344"/>
      <c r="H21" s="344"/>
      <c r="I21" s="374"/>
      <c r="J21" s="344"/>
      <c r="K21" s="344"/>
      <c r="L21" s="344"/>
      <c r="M21" s="344"/>
      <c r="N21" s="344"/>
      <c r="O21" s="344"/>
      <c r="P21" s="343"/>
      <c r="Q21" s="379"/>
      <c r="R21" s="379"/>
      <c r="S21" s="385">
        <f t="shared" si="2"/>
        <v>0</v>
      </c>
      <c r="T21" s="390"/>
      <c r="U21" s="387" t="e">
        <f t="shared" si="3"/>
        <v>#DIV/0!</v>
      </c>
    </row>
    <row r="22" spans="1:21" s="348" customFormat="1" ht="30" hidden="1" customHeight="1">
      <c r="A22" s="342"/>
      <c r="B22" s="352" t="s">
        <v>379</v>
      </c>
      <c r="C22" s="343"/>
      <c r="D22" s="344"/>
      <c r="E22" s="344"/>
      <c r="F22" s="344"/>
      <c r="G22" s="344"/>
      <c r="H22" s="344"/>
      <c r="I22" s="374"/>
      <c r="J22" s="344"/>
      <c r="K22" s="344"/>
      <c r="L22" s="344"/>
      <c r="M22" s="344"/>
      <c r="N22" s="344"/>
      <c r="O22" s="344"/>
      <c r="P22" s="343"/>
      <c r="Q22" s="379"/>
      <c r="R22" s="379"/>
      <c r="S22" s="385">
        <f t="shared" si="2"/>
        <v>0</v>
      </c>
      <c r="T22" s="390"/>
      <c r="U22" s="387" t="e">
        <f t="shared" si="3"/>
        <v>#DIV/0!</v>
      </c>
    </row>
    <row r="23" spans="1:21" s="348" customFormat="1" ht="30" customHeight="1">
      <c r="A23" s="342" t="s">
        <v>24</v>
      </c>
      <c r="B23" s="350" t="s">
        <v>25</v>
      </c>
      <c r="C23" s="343"/>
      <c r="D23" s="344">
        <f>D25+D26+D27+D33</f>
        <v>7731128</v>
      </c>
      <c r="E23" s="344" t="e">
        <f>E25+E26+E27+E33</f>
        <v>#REF!</v>
      </c>
      <c r="F23" s="344" t="e">
        <f t="shared" ref="F23:O23" si="4">F25+F26+F27+F33</f>
        <v>#REF!</v>
      </c>
      <c r="G23" s="344" t="e">
        <f t="shared" si="4"/>
        <v>#REF!</v>
      </c>
      <c r="H23" s="344">
        <f t="shared" si="4"/>
        <v>0</v>
      </c>
      <c r="I23" s="374" t="e">
        <f t="shared" si="4"/>
        <v>#REF!</v>
      </c>
      <c r="J23" s="344" t="e">
        <f t="shared" si="4"/>
        <v>#REF!</v>
      </c>
      <c r="K23" s="344" t="e">
        <f t="shared" si="4"/>
        <v>#REF!</v>
      </c>
      <c r="L23" s="344">
        <f t="shared" si="4"/>
        <v>0</v>
      </c>
      <c r="M23" s="344" t="e">
        <f t="shared" si="4"/>
        <v>#REF!</v>
      </c>
      <c r="N23" s="344" t="e">
        <f t="shared" si="4"/>
        <v>#REF!</v>
      </c>
      <c r="O23" s="344" t="e">
        <f t="shared" si="4"/>
        <v>#REF!</v>
      </c>
      <c r="P23" s="343"/>
      <c r="Q23" s="379">
        <v>26269683.705900002</v>
      </c>
      <c r="R23" s="379"/>
      <c r="S23" s="385" t="e">
        <f t="shared" si="2"/>
        <v>#REF!</v>
      </c>
      <c r="T23" s="386">
        <f>T25+T26+T27+T33</f>
        <v>7374098</v>
      </c>
      <c r="U23" s="387" t="e">
        <f t="shared" si="3"/>
        <v>#REF!</v>
      </c>
    </row>
    <row r="24" spans="1:21" s="355" customFormat="1" ht="30" hidden="1" customHeight="1">
      <c r="A24" s="353"/>
      <c r="B24" s="351" t="s">
        <v>392</v>
      </c>
      <c r="C24" s="343"/>
      <c r="D24" s="344"/>
      <c r="E24" s="344"/>
      <c r="F24" s="344"/>
      <c r="G24" s="344"/>
      <c r="H24" s="344"/>
      <c r="I24" s="374"/>
      <c r="J24" s="344"/>
      <c r="K24" s="344"/>
      <c r="L24" s="344"/>
      <c r="M24" s="344"/>
      <c r="N24" s="344"/>
      <c r="O24" s="344"/>
      <c r="P24" s="354"/>
      <c r="Q24" s="380"/>
      <c r="R24" s="380"/>
      <c r="S24" s="385">
        <f t="shared" si="2"/>
        <v>0</v>
      </c>
      <c r="T24" s="391"/>
      <c r="U24" s="387" t="e">
        <f t="shared" si="3"/>
        <v>#DIV/0!</v>
      </c>
    </row>
    <row r="25" spans="1:21" s="348" customFormat="1" ht="37.5" customHeight="1">
      <c r="A25" s="356" t="s">
        <v>97</v>
      </c>
      <c r="B25" s="350" t="s">
        <v>948</v>
      </c>
      <c r="C25" s="343"/>
      <c r="D25" s="344">
        <f>1652849+52000</f>
        <v>1704849</v>
      </c>
      <c r="E25" s="344" t="e">
        <f>#REF!</f>
        <v>#REF!</v>
      </c>
      <c r="F25" s="344" t="e">
        <f>E25</f>
        <v>#REF!</v>
      </c>
      <c r="G25" s="344"/>
      <c r="H25" s="344"/>
      <c r="I25" s="374" t="e">
        <f>#REF!</f>
        <v>#REF!</v>
      </c>
      <c r="J25" s="344" t="e">
        <f>I25</f>
        <v>#REF!</v>
      </c>
      <c r="K25" s="344"/>
      <c r="L25" s="344"/>
      <c r="M25" s="344" t="e">
        <f>#REF!</f>
        <v>#REF!</v>
      </c>
      <c r="N25" s="344" t="e">
        <f>M25</f>
        <v>#REF!</v>
      </c>
      <c r="O25" s="344"/>
      <c r="P25" s="329" t="s">
        <v>951</v>
      </c>
      <c r="Q25" s="364">
        <v>11169727</v>
      </c>
      <c r="R25" s="364"/>
      <c r="S25" s="385" t="e">
        <f t="shared" si="2"/>
        <v>#REF!</v>
      </c>
      <c r="T25" s="390">
        <f>1705819+42000</f>
        <v>1747819</v>
      </c>
      <c r="U25" s="387" t="e">
        <f t="shared" si="3"/>
        <v>#REF!</v>
      </c>
    </row>
    <row r="26" spans="1:21" s="348" customFormat="1" ht="42" customHeight="1">
      <c r="A26" s="356" t="s">
        <v>183</v>
      </c>
      <c r="B26" s="350" t="s">
        <v>952</v>
      </c>
      <c r="C26" s="343"/>
      <c r="D26" s="344">
        <v>1500462</v>
      </c>
      <c r="E26" s="344" t="e">
        <f>#REF!</f>
        <v>#REF!</v>
      </c>
      <c r="F26" s="344"/>
      <c r="G26" s="344" t="e">
        <f>'BM19'!E26</f>
        <v>#REF!</v>
      </c>
      <c r="H26" s="344"/>
      <c r="I26" s="374" t="e">
        <f>#REF!</f>
        <v>#REF!</v>
      </c>
      <c r="J26" s="344"/>
      <c r="K26" s="344" t="e">
        <f>I26</f>
        <v>#REF!</v>
      </c>
      <c r="L26" s="344"/>
      <c r="M26" s="344" t="e">
        <f>I26/5</f>
        <v>#REF!</v>
      </c>
      <c r="N26" s="344"/>
      <c r="O26" s="344" t="e">
        <f>M26</f>
        <v>#REF!</v>
      </c>
      <c r="P26" s="329" t="s">
        <v>953</v>
      </c>
      <c r="Q26" s="364">
        <v>2985639.3558999998</v>
      </c>
      <c r="R26" s="364"/>
      <c r="S26" s="385" t="e">
        <f t="shared" si="2"/>
        <v>#REF!</v>
      </c>
      <c r="T26" s="393">
        <v>1500462</v>
      </c>
      <c r="U26" s="387" t="e">
        <f t="shared" si="3"/>
        <v>#REF!</v>
      </c>
    </row>
    <row r="27" spans="1:21" s="348" customFormat="1" ht="30" customHeight="1">
      <c r="A27" s="356" t="s">
        <v>916</v>
      </c>
      <c r="B27" s="350" t="s">
        <v>949</v>
      </c>
      <c r="C27" s="343"/>
      <c r="D27" s="344">
        <f>D28+D32</f>
        <v>2701704</v>
      </c>
      <c r="E27" s="344" t="e">
        <f>E28+E32</f>
        <v>#REF!</v>
      </c>
      <c r="F27" s="344" t="e">
        <f t="shared" ref="F27:O27" si="5">F28+F32</f>
        <v>#REF!</v>
      </c>
      <c r="G27" s="344">
        <f t="shared" si="5"/>
        <v>0</v>
      </c>
      <c r="H27" s="344">
        <f t="shared" si="5"/>
        <v>0</v>
      </c>
      <c r="I27" s="374" t="e">
        <f t="shared" si="5"/>
        <v>#REF!</v>
      </c>
      <c r="J27" s="344" t="e">
        <f t="shared" si="5"/>
        <v>#REF!</v>
      </c>
      <c r="K27" s="344">
        <f t="shared" si="5"/>
        <v>0</v>
      </c>
      <c r="L27" s="344">
        <f t="shared" si="5"/>
        <v>0</v>
      </c>
      <c r="M27" s="344" t="e">
        <f t="shared" si="5"/>
        <v>#REF!</v>
      </c>
      <c r="N27" s="344" t="e">
        <f t="shared" si="5"/>
        <v>#REF!</v>
      </c>
      <c r="O27" s="344">
        <f t="shared" si="5"/>
        <v>0</v>
      </c>
      <c r="P27" s="343"/>
      <c r="Q27" s="379">
        <v>3978249.35</v>
      </c>
      <c r="R27" s="379"/>
      <c r="S27" s="385" t="e">
        <f t="shared" si="2"/>
        <v>#REF!</v>
      </c>
      <c r="T27" s="393">
        <v>2701704</v>
      </c>
      <c r="U27" s="387" t="e">
        <f t="shared" si="3"/>
        <v>#REF!</v>
      </c>
    </row>
    <row r="28" spans="1:21" s="348" customFormat="1" ht="39.75" customHeight="1">
      <c r="A28" s="329" t="s">
        <v>96</v>
      </c>
      <c r="B28" s="357" t="s">
        <v>963</v>
      </c>
      <c r="C28" s="343"/>
      <c r="D28" s="344">
        <v>1672604</v>
      </c>
      <c r="E28" s="344" t="e">
        <f>E29+E30+E31</f>
        <v>#REF!</v>
      </c>
      <c r="F28" s="344" t="e">
        <f t="shared" ref="F28:O28" si="6">F29+F30+F31</f>
        <v>#REF!</v>
      </c>
      <c r="G28" s="344">
        <f t="shared" si="6"/>
        <v>0</v>
      </c>
      <c r="H28" s="344">
        <f t="shared" si="6"/>
        <v>0</v>
      </c>
      <c r="I28" s="374" t="e">
        <f t="shared" si="6"/>
        <v>#REF!</v>
      </c>
      <c r="J28" s="344" t="e">
        <f t="shared" si="6"/>
        <v>#REF!</v>
      </c>
      <c r="K28" s="344">
        <f t="shared" si="6"/>
        <v>0</v>
      </c>
      <c r="L28" s="344">
        <f t="shared" si="6"/>
        <v>0</v>
      </c>
      <c r="M28" s="344" t="e">
        <f t="shared" si="6"/>
        <v>#REF!</v>
      </c>
      <c r="N28" s="344" t="e">
        <f t="shared" si="6"/>
        <v>#REF!</v>
      </c>
      <c r="O28" s="344">
        <f t="shared" si="6"/>
        <v>0</v>
      </c>
      <c r="P28" s="343"/>
      <c r="Q28" s="379">
        <v>2546010.35</v>
      </c>
      <c r="R28" s="379"/>
      <c r="S28" s="385" t="e">
        <f t="shared" si="2"/>
        <v>#REF!</v>
      </c>
      <c r="T28" s="389"/>
      <c r="U28" s="394"/>
    </row>
    <row r="29" spans="1:21" s="361" customFormat="1" ht="30" customHeight="1">
      <c r="A29" s="358" t="s">
        <v>270</v>
      </c>
      <c r="B29" s="351" t="s">
        <v>954</v>
      </c>
      <c r="C29" s="345"/>
      <c r="D29" s="344"/>
      <c r="E29" s="359" t="e">
        <f>#REF!</f>
        <v>#REF!</v>
      </c>
      <c r="F29" s="359" t="e">
        <f t="shared" ref="F29:F37" si="7">E29</f>
        <v>#REF!</v>
      </c>
      <c r="G29" s="359"/>
      <c r="H29" s="359"/>
      <c r="I29" s="375" t="e">
        <f>#REF!</f>
        <v>#REF!</v>
      </c>
      <c r="J29" s="359" t="e">
        <f>I29</f>
        <v>#REF!</v>
      </c>
      <c r="K29" s="359"/>
      <c r="L29" s="359"/>
      <c r="M29" s="359" t="e">
        <f>#REF!</f>
        <v>#REF!</v>
      </c>
      <c r="N29" s="359" t="e">
        <f>M29</f>
        <v>#REF!</v>
      </c>
      <c r="O29" s="359"/>
      <c r="P29" s="360"/>
      <c r="Q29" s="381">
        <v>1320319</v>
      </c>
      <c r="R29" s="381"/>
      <c r="S29" s="385" t="e">
        <f t="shared" si="2"/>
        <v>#REF!</v>
      </c>
      <c r="T29" s="483" t="e">
        <f>E27+E15</f>
        <v>#REF!</v>
      </c>
      <c r="U29" s="394" t="e">
        <f>I15+I27</f>
        <v>#REF!</v>
      </c>
    </row>
    <row r="30" spans="1:21" s="361" customFormat="1" ht="44.25" customHeight="1">
      <c r="A30" s="358" t="s">
        <v>270</v>
      </c>
      <c r="B30" s="351" t="s">
        <v>964</v>
      </c>
      <c r="C30" s="345"/>
      <c r="D30" s="344"/>
      <c r="E30" s="359" t="e">
        <f>#REF!</f>
        <v>#REF!</v>
      </c>
      <c r="F30" s="359" t="e">
        <f t="shared" si="7"/>
        <v>#REF!</v>
      </c>
      <c r="G30" s="359"/>
      <c r="H30" s="359"/>
      <c r="I30" s="375" t="e">
        <f>#REF!</f>
        <v>#REF!</v>
      </c>
      <c r="J30" s="359" t="e">
        <f>I30</f>
        <v>#REF!</v>
      </c>
      <c r="K30" s="359"/>
      <c r="L30" s="359"/>
      <c r="M30" s="359" t="e">
        <f>I30/5</f>
        <v>#REF!</v>
      </c>
      <c r="N30" s="359" t="e">
        <f>M30</f>
        <v>#REF!</v>
      </c>
      <c r="O30" s="359"/>
      <c r="P30" s="482"/>
      <c r="Q30" s="381">
        <v>803131.35</v>
      </c>
      <c r="R30" s="381"/>
      <c r="S30" s="385" t="e">
        <f t="shared" si="2"/>
        <v>#REF!</v>
      </c>
      <c r="T30" s="395"/>
      <c r="U30" s="394" t="e">
        <f>T29-U29</f>
        <v>#REF!</v>
      </c>
    </row>
    <row r="31" spans="1:21" s="361" customFormat="1" ht="30" customHeight="1">
      <c r="A31" s="353" t="s">
        <v>270</v>
      </c>
      <c r="B31" s="351" t="s">
        <v>955</v>
      </c>
      <c r="C31" s="345"/>
      <c r="D31" s="344"/>
      <c r="E31" s="359" t="e">
        <f>#REF!</f>
        <v>#REF!</v>
      </c>
      <c r="F31" s="359" t="e">
        <f t="shared" si="7"/>
        <v>#REF!</v>
      </c>
      <c r="G31" s="359"/>
      <c r="H31" s="359"/>
      <c r="I31" s="375" t="e">
        <f>#REF!</f>
        <v>#REF!</v>
      </c>
      <c r="J31" s="359" t="e">
        <f t="shared" ref="J31:J37" si="8">I31</f>
        <v>#REF!</v>
      </c>
      <c r="K31" s="359"/>
      <c r="L31" s="359"/>
      <c r="M31" s="359" t="e">
        <f>#REF!</f>
        <v>#REF!</v>
      </c>
      <c r="N31" s="359" t="e">
        <f>M31</f>
        <v>#REF!</v>
      </c>
      <c r="O31" s="359"/>
      <c r="P31" s="360"/>
      <c r="Q31" s="381">
        <v>422560</v>
      </c>
      <c r="R31" s="381"/>
      <c r="S31" s="385" t="e">
        <f t="shared" si="2"/>
        <v>#REF!</v>
      </c>
      <c r="T31" s="395"/>
      <c r="U31" s="394" t="e">
        <f>E12-I12</f>
        <v>#REF!</v>
      </c>
    </row>
    <row r="32" spans="1:21" s="355" customFormat="1" ht="40.5" customHeight="1">
      <c r="A32" s="353" t="s">
        <v>101</v>
      </c>
      <c r="B32" s="351" t="s">
        <v>926</v>
      </c>
      <c r="C32" s="343"/>
      <c r="D32" s="344">
        <v>1029100</v>
      </c>
      <c r="E32" s="344" t="e">
        <f>#REF!</f>
        <v>#REF!</v>
      </c>
      <c r="F32" s="344" t="e">
        <f t="shared" si="7"/>
        <v>#REF!</v>
      </c>
      <c r="G32" s="344"/>
      <c r="H32" s="344"/>
      <c r="I32" s="374" t="e">
        <f>#REF!</f>
        <v>#REF!</v>
      </c>
      <c r="J32" s="344" t="e">
        <f t="shared" si="8"/>
        <v>#REF!</v>
      </c>
      <c r="K32" s="344"/>
      <c r="L32" s="344"/>
      <c r="M32" s="344" t="e">
        <f>I32/5</f>
        <v>#REF!</v>
      </c>
      <c r="N32" s="344" t="e">
        <f>M32</f>
        <v>#REF!</v>
      </c>
      <c r="O32" s="344"/>
      <c r="P32" s="354"/>
      <c r="Q32" s="380">
        <v>1432239</v>
      </c>
      <c r="R32" s="380"/>
      <c r="S32" s="385" t="e">
        <f t="shared" si="2"/>
        <v>#REF!</v>
      </c>
      <c r="T32" s="392"/>
      <c r="U32" s="394"/>
    </row>
    <row r="33" spans="1:21" s="348" customFormat="1" ht="40.5" customHeight="1">
      <c r="A33" s="356" t="s">
        <v>186</v>
      </c>
      <c r="B33" s="350" t="s">
        <v>128</v>
      </c>
      <c r="C33" s="343"/>
      <c r="D33" s="344">
        <f>1624113+200000</f>
        <v>1824113</v>
      </c>
      <c r="E33" s="344">
        <f>SUM(E34:E37)</f>
        <v>7983068</v>
      </c>
      <c r="F33" s="344">
        <f t="shared" ref="F33:O33" si="9">SUM(F34:F37)</f>
        <v>7983068</v>
      </c>
      <c r="G33" s="344">
        <f t="shared" si="9"/>
        <v>0</v>
      </c>
      <c r="H33" s="344">
        <f t="shared" si="9"/>
        <v>0</v>
      </c>
      <c r="I33" s="374">
        <f t="shared" si="9"/>
        <v>7983068</v>
      </c>
      <c r="J33" s="344">
        <f t="shared" si="9"/>
        <v>7983068</v>
      </c>
      <c r="K33" s="344">
        <f t="shared" si="9"/>
        <v>0</v>
      </c>
      <c r="L33" s="344">
        <f t="shared" si="9"/>
        <v>0</v>
      </c>
      <c r="M33" s="344">
        <f t="shared" si="9"/>
        <v>1066703</v>
      </c>
      <c r="N33" s="344">
        <f t="shared" si="9"/>
        <v>1066703</v>
      </c>
      <c r="O33" s="344">
        <f t="shared" si="9"/>
        <v>0</v>
      </c>
      <c r="P33" s="343"/>
      <c r="Q33" s="379">
        <v>8136068</v>
      </c>
      <c r="R33" s="379"/>
      <c r="S33" s="385">
        <f t="shared" si="2"/>
        <v>-153000</v>
      </c>
      <c r="T33" s="393">
        <v>1424113</v>
      </c>
      <c r="U33" s="387">
        <f t="shared" si="3"/>
        <v>560.56422488945748</v>
      </c>
    </row>
    <row r="34" spans="1:21" ht="40.5" customHeight="1">
      <c r="A34" s="329" t="s">
        <v>96</v>
      </c>
      <c r="B34" s="357" t="s">
        <v>956</v>
      </c>
      <c r="C34" s="345"/>
      <c r="D34" s="344"/>
      <c r="E34" s="359">
        <f>'TPCP 21-25'!J20</f>
        <v>3712000</v>
      </c>
      <c r="F34" s="359">
        <f t="shared" si="7"/>
        <v>3712000</v>
      </c>
      <c r="G34" s="359"/>
      <c r="H34" s="359"/>
      <c r="I34" s="375">
        <f>'TPCP 21-25'!N20</f>
        <v>3712000</v>
      </c>
      <c r="J34" s="359">
        <f t="shared" si="8"/>
        <v>3712000</v>
      </c>
      <c r="K34" s="359"/>
      <c r="L34" s="359"/>
      <c r="M34" s="359">
        <f>'TPCP 21-25'!R20</f>
        <v>270000</v>
      </c>
      <c r="N34" s="359">
        <f>M34</f>
        <v>270000</v>
      </c>
      <c r="O34" s="359"/>
      <c r="P34" s="345"/>
      <c r="Q34" s="334">
        <v>3712000</v>
      </c>
      <c r="R34" s="334"/>
      <c r="S34" s="385">
        <f t="shared" si="2"/>
        <v>0</v>
      </c>
      <c r="T34" s="388"/>
      <c r="U34" s="394"/>
    </row>
    <row r="35" spans="1:21" ht="40.5" customHeight="1">
      <c r="A35" s="329" t="s">
        <v>101</v>
      </c>
      <c r="B35" s="357" t="s">
        <v>957</v>
      </c>
      <c r="C35" s="345"/>
      <c r="D35" s="344"/>
      <c r="E35" s="359">
        <f>'TPCP 21-25'!J32</f>
        <v>1199000</v>
      </c>
      <c r="F35" s="359">
        <f t="shared" si="7"/>
        <v>1199000</v>
      </c>
      <c r="G35" s="359"/>
      <c r="H35" s="359"/>
      <c r="I35" s="375">
        <f>'TPCP 21-25'!N32</f>
        <v>1199000</v>
      </c>
      <c r="J35" s="359">
        <f t="shared" si="8"/>
        <v>1199000</v>
      </c>
      <c r="K35" s="359"/>
      <c r="L35" s="359"/>
      <c r="M35" s="359">
        <f>'TPCP 21-25'!R32</f>
        <v>50000</v>
      </c>
      <c r="N35" s="359">
        <f>M35</f>
        <v>50000</v>
      </c>
      <c r="O35" s="359"/>
      <c r="P35" s="345"/>
      <c r="Q35" s="334">
        <v>1352000</v>
      </c>
      <c r="R35" s="334"/>
      <c r="S35" s="385">
        <f t="shared" si="2"/>
        <v>-153000</v>
      </c>
      <c r="T35" s="388"/>
      <c r="U35" s="394"/>
    </row>
    <row r="36" spans="1:21" ht="40.5" customHeight="1">
      <c r="A36" s="329" t="s">
        <v>103</v>
      </c>
      <c r="B36" s="357" t="s">
        <v>958</v>
      </c>
      <c r="C36" s="345"/>
      <c r="D36" s="344"/>
      <c r="E36" s="359">
        <f>'TPCP 21-25'!J37</f>
        <v>1920120</v>
      </c>
      <c r="F36" s="359">
        <f t="shared" si="7"/>
        <v>1920120</v>
      </c>
      <c r="G36" s="359"/>
      <c r="H36" s="359"/>
      <c r="I36" s="375">
        <f>'TPCP 21-25'!N37</f>
        <v>1920120</v>
      </c>
      <c r="J36" s="359">
        <f t="shared" si="8"/>
        <v>1920120</v>
      </c>
      <c r="K36" s="359"/>
      <c r="L36" s="359"/>
      <c r="M36" s="359">
        <f>'TPCP 21-25'!R37</f>
        <v>320755</v>
      </c>
      <c r="N36" s="359">
        <f>M36</f>
        <v>320755</v>
      </c>
      <c r="O36" s="359"/>
      <c r="P36" s="345"/>
      <c r="Q36" s="334">
        <v>1920120</v>
      </c>
      <c r="R36" s="334"/>
      <c r="S36" s="385">
        <f t="shared" si="2"/>
        <v>0</v>
      </c>
      <c r="T36" s="388"/>
      <c r="U36" s="394"/>
    </row>
    <row r="37" spans="1:21" ht="40.5" customHeight="1">
      <c r="A37" s="329" t="s">
        <v>104</v>
      </c>
      <c r="B37" s="357" t="s">
        <v>959</v>
      </c>
      <c r="C37" s="345"/>
      <c r="D37" s="344"/>
      <c r="E37" s="359">
        <f>'TPCP 21-25'!J388</f>
        <v>1151948</v>
      </c>
      <c r="F37" s="359">
        <f t="shared" si="7"/>
        <v>1151948</v>
      </c>
      <c r="G37" s="359"/>
      <c r="H37" s="359"/>
      <c r="I37" s="375">
        <f>'TPCP 21-25'!N388</f>
        <v>1151948</v>
      </c>
      <c r="J37" s="359">
        <f t="shared" si="8"/>
        <v>1151948</v>
      </c>
      <c r="K37" s="359"/>
      <c r="L37" s="359"/>
      <c r="M37" s="359">
        <f>'TPCP 21-25'!R388</f>
        <v>425948</v>
      </c>
      <c r="N37" s="359">
        <f>M37</f>
        <v>425948</v>
      </c>
      <c r="O37" s="359"/>
      <c r="P37" s="345"/>
      <c r="Q37" s="334">
        <v>1151948</v>
      </c>
      <c r="R37" s="334"/>
      <c r="S37" s="385">
        <f t="shared" si="2"/>
        <v>0</v>
      </c>
      <c r="T37" s="388"/>
      <c r="U37" s="394"/>
    </row>
    <row r="38" spans="1:21" s="363" customFormat="1" ht="19.5" hidden="1" customHeight="1">
      <c r="A38" s="362"/>
      <c r="B38" s="343"/>
      <c r="C38" s="343"/>
      <c r="D38" s="343"/>
      <c r="E38" s="344"/>
      <c r="F38" s="344"/>
      <c r="G38" s="344"/>
      <c r="H38" s="344"/>
      <c r="I38" s="374"/>
      <c r="J38" s="344"/>
      <c r="K38" s="344"/>
      <c r="L38" s="344"/>
      <c r="M38" s="344"/>
      <c r="N38" s="344"/>
      <c r="O38" s="344"/>
      <c r="P38" s="350"/>
      <c r="Q38" s="382"/>
      <c r="R38" s="382"/>
      <c r="S38" s="385">
        <f t="shared" si="2"/>
        <v>0</v>
      </c>
      <c r="U38" s="345" t="e">
        <f t="shared" si="3"/>
        <v>#DIV/0!</v>
      </c>
    </row>
    <row r="39" spans="1:21" s="334" customFormat="1" ht="19.5" customHeight="1">
      <c r="A39" s="364"/>
      <c r="I39" s="376"/>
    </row>
    <row r="40" spans="1:21" ht="19.5" customHeight="1">
      <c r="B40" s="334"/>
      <c r="C40" s="334"/>
      <c r="D40" s="334"/>
      <c r="E40" s="334"/>
      <c r="F40" s="334"/>
      <c r="G40" s="334"/>
      <c r="H40" s="334"/>
      <c r="I40" s="376"/>
      <c r="J40" s="334"/>
      <c r="K40" s="334"/>
      <c r="L40" s="334"/>
      <c r="M40" s="334"/>
      <c r="N40" s="334"/>
      <c r="O40" s="334"/>
      <c r="P40" s="334"/>
      <c r="Q40" s="334"/>
      <c r="R40" s="334"/>
    </row>
    <row r="41" spans="1:21" ht="19.5" hidden="1" customHeight="1">
      <c r="B41" s="861" t="s">
        <v>357</v>
      </c>
      <c r="C41" s="861"/>
      <c r="D41" s="861"/>
      <c r="E41" s="861"/>
      <c r="F41" s="861"/>
      <c r="G41" s="861"/>
      <c r="H41" s="861"/>
      <c r="I41" s="861"/>
      <c r="J41" s="861"/>
      <c r="K41" s="861"/>
      <c r="L41" s="861"/>
      <c r="M41" s="861"/>
      <c r="N41" s="861"/>
      <c r="O41" s="861"/>
      <c r="P41" s="861"/>
      <c r="Q41" s="366"/>
      <c r="R41" s="366"/>
    </row>
    <row r="42" spans="1:21" ht="19.5" hidden="1" customHeight="1">
      <c r="B42" s="862" t="s">
        <v>375</v>
      </c>
      <c r="C42" s="861"/>
      <c r="D42" s="861"/>
      <c r="E42" s="861"/>
      <c r="F42" s="861"/>
      <c r="G42" s="861"/>
      <c r="H42" s="861"/>
      <c r="I42" s="861"/>
      <c r="J42" s="861"/>
      <c r="K42" s="861"/>
      <c r="L42" s="861"/>
      <c r="M42" s="861"/>
      <c r="N42" s="861"/>
      <c r="O42" s="861"/>
      <c r="P42" s="861"/>
      <c r="Q42" s="366"/>
      <c r="R42" s="366"/>
    </row>
    <row r="43" spans="1:21" ht="19.5" hidden="1" customHeight="1">
      <c r="B43" s="861" t="s">
        <v>376</v>
      </c>
      <c r="C43" s="861"/>
      <c r="D43" s="861"/>
      <c r="E43" s="861"/>
      <c r="F43" s="861"/>
      <c r="G43" s="861"/>
      <c r="H43" s="861"/>
      <c r="I43" s="861"/>
      <c r="J43" s="861"/>
      <c r="K43" s="861"/>
      <c r="L43" s="861"/>
      <c r="M43" s="861"/>
      <c r="N43" s="861"/>
      <c r="O43" s="861"/>
      <c r="P43" s="861"/>
      <c r="Q43" s="366"/>
      <c r="R43" s="366"/>
    </row>
    <row r="44" spans="1:21" ht="19.5" hidden="1" customHeight="1">
      <c r="B44" s="861" t="s">
        <v>377</v>
      </c>
      <c r="C44" s="861"/>
      <c r="D44" s="861"/>
      <c r="E44" s="861"/>
      <c r="F44" s="861"/>
      <c r="G44" s="861"/>
      <c r="H44" s="861"/>
      <c r="I44" s="861"/>
      <c r="J44" s="861"/>
      <c r="K44" s="861"/>
      <c r="L44" s="861"/>
      <c r="M44" s="861"/>
      <c r="N44" s="861"/>
      <c r="O44" s="861"/>
      <c r="P44" s="861"/>
      <c r="Q44" s="366"/>
      <c r="R44" s="366"/>
    </row>
    <row r="45" spans="1:21" ht="19.5" hidden="1" customHeight="1">
      <c r="B45" s="333" t="s">
        <v>378</v>
      </c>
      <c r="C45" s="334"/>
      <c r="D45" s="334"/>
      <c r="E45" s="334"/>
      <c r="F45" s="334"/>
      <c r="G45" s="334"/>
      <c r="H45" s="334"/>
      <c r="I45" s="376"/>
      <c r="J45" s="334"/>
      <c r="K45" s="334"/>
      <c r="L45" s="334"/>
      <c r="M45" s="334"/>
      <c r="N45" s="334"/>
      <c r="O45" s="334"/>
      <c r="P45" s="334"/>
      <c r="Q45" s="334"/>
      <c r="R45" s="334"/>
    </row>
    <row r="46" spans="1:21" ht="19.5" customHeight="1"/>
    <row r="47" spans="1:21" ht="19.5" customHeight="1"/>
    <row r="48" spans="1:21" ht="19.5" customHeight="1"/>
  </sheetData>
  <mergeCells count="30">
    <mergeCell ref="D8:D10"/>
    <mergeCell ref="B8:B10"/>
    <mergeCell ref="A8:A10"/>
    <mergeCell ref="B44:P44"/>
    <mergeCell ref="C9:C10"/>
    <mergeCell ref="E9:E10"/>
    <mergeCell ref="F9:G9"/>
    <mergeCell ref="H9:H10"/>
    <mergeCell ref="B42:P42"/>
    <mergeCell ref="B41:P41"/>
    <mergeCell ref="B43:P43"/>
    <mergeCell ref="L9:L10"/>
    <mergeCell ref="M9:M10"/>
    <mergeCell ref="U8:U10"/>
    <mergeCell ref="I9:I10"/>
    <mergeCell ref="H8:K8"/>
    <mergeCell ref="N9:O9"/>
    <mergeCell ref="E8:G8"/>
    <mergeCell ref="M8:O8"/>
    <mergeCell ref="P8:P10"/>
    <mergeCell ref="J9:K9"/>
    <mergeCell ref="S8:S10"/>
    <mergeCell ref="T8:T10"/>
    <mergeCell ref="A1:E1"/>
    <mergeCell ref="A2:E2"/>
    <mergeCell ref="A3:P3"/>
    <mergeCell ref="A5:P5"/>
    <mergeCell ref="A7:P7"/>
    <mergeCell ref="A4:P4"/>
    <mergeCell ref="A6:P6"/>
  </mergeCells>
  <printOptions horizontalCentered="1"/>
  <pageMargins left="0.23622047244094491" right="0.23622047244094491" top="0.86614173228346458" bottom="0.86614173228346458" header="0.31496062992125984" footer="0.31496062992125984"/>
  <pageSetup paperSize="9" scale="80" fitToWidth="0" fitToHeight="0" pageOrder="overThenDown" orientation="landscape" r:id="rId1"/>
  <headerFooter>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3"/>
  <sheetViews>
    <sheetView zoomScaleSheetLayoutView="65" workbookViewId="0">
      <selection sqref="A1:N1"/>
    </sheetView>
  </sheetViews>
  <sheetFormatPr defaultColWidth="9.125" defaultRowHeight="18.75"/>
  <cols>
    <col min="1" max="1" width="6" style="25" customWidth="1"/>
    <col min="2" max="2" width="30.875" style="26" customWidth="1"/>
    <col min="3" max="3" width="7.75" style="26" customWidth="1"/>
    <col min="4" max="6" width="8.75" style="26" customWidth="1"/>
    <col min="7" max="7" width="13" style="26" customWidth="1"/>
    <col min="8" max="8" width="8.75" style="26" customWidth="1"/>
    <col min="9" max="9" width="11" style="26" customWidth="1"/>
    <col min="10" max="10" width="9.25" style="26" customWidth="1"/>
    <col min="11" max="11" width="7.75" style="26" customWidth="1"/>
    <col min="12" max="12" width="8.25" style="26" customWidth="1"/>
    <col min="13" max="14" width="8.375" style="26" customWidth="1"/>
    <col min="15" max="15" width="13" style="26" customWidth="1"/>
    <col min="16" max="16" width="8.75" style="26" customWidth="1"/>
    <col min="17" max="17" width="11" style="26" customWidth="1"/>
    <col min="18" max="18" width="9.25" style="26" customWidth="1"/>
    <col min="19" max="19" width="7.25" style="26" customWidth="1"/>
    <col min="20" max="20" width="8.375" style="26" customWidth="1"/>
    <col min="21" max="22" width="8.125" style="26" customWidth="1"/>
    <col min="23" max="23" width="12.375" style="26" customWidth="1"/>
    <col min="24" max="24" width="8.75" style="26" customWidth="1"/>
    <col min="25" max="25" width="10.375" style="26" customWidth="1"/>
    <col min="26" max="28" width="8.75" style="26" customWidth="1"/>
    <col min="29" max="30" width="8" style="26" customWidth="1"/>
    <col min="31" max="31" width="11.625" style="26" customWidth="1"/>
    <col min="32" max="32" width="8.75" style="26" customWidth="1"/>
    <col min="33" max="33" width="10.375" style="26" customWidth="1"/>
    <col min="34" max="36" width="8.75" style="26" customWidth="1"/>
    <col min="37" max="37" width="8" style="26" customWidth="1"/>
    <col min="38" max="38" width="8.75" style="26" customWidth="1"/>
    <col min="39" max="39" width="12.375" style="26" customWidth="1"/>
    <col min="40" max="40" width="8.75" style="26" customWidth="1"/>
    <col min="41" max="41" width="12.75" style="26" customWidth="1"/>
    <col min="42" max="42" width="8.75" style="26" customWidth="1"/>
    <col min="43" max="43" width="8.25" style="26" customWidth="1"/>
    <col min="44" max="16384" width="9.125" style="15"/>
  </cols>
  <sheetData>
    <row r="1" spans="1:43" s="27" customFormat="1" ht="25.5" customHeight="1">
      <c r="A1" s="839" t="s">
        <v>30</v>
      </c>
      <c r="B1" s="839"/>
      <c r="C1" s="839"/>
      <c r="D1" s="839"/>
      <c r="E1" s="839"/>
      <c r="F1" s="839"/>
      <c r="G1" s="839"/>
      <c r="H1" s="839"/>
      <c r="I1" s="839"/>
      <c r="J1" s="839"/>
      <c r="K1" s="839"/>
      <c r="L1" s="839"/>
      <c r="M1" s="839"/>
      <c r="N1" s="839"/>
      <c r="Q1" s="28"/>
      <c r="R1" s="28"/>
      <c r="S1" s="28"/>
      <c r="T1" s="28"/>
      <c r="U1" s="28"/>
      <c r="V1" s="29"/>
      <c r="W1" s="29"/>
      <c r="X1" s="29"/>
      <c r="Y1" s="29"/>
      <c r="Z1" s="29"/>
      <c r="AA1" s="29"/>
      <c r="AB1" s="29"/>
      <c r="AC1" s="29"/>
      <c r="AD1" s="29"/>
      <c r="AE1" s="29"/>
      <c r="AF1" s="29"/>
      <c r="AG1" s="29"/>
      <c r="AH1" s="29"/>
      <c r="AI1" s="29"/>
      <c r="AJ1" s="29"/>
      <c r="AK1" s="865" t="s">
        <v>0</v>
      </c>
      <c r="AL1" s="865"/>
      <c r="AM1" s="865"/>
      <c r="AN1" s="865"/>
      <c r="AO1" s="865"/>
      <c r="AP1" s="865"/>
      <c r="AQ1" s="29"/>
    </row>
    <row r="2" spans="1:43" s="27" customFormat="1" ht="26.25" customHeight="1">
      <c r="A2" s="866" t="s">
        <v>1</v>
      </c>
      <c r="B2" s="866"/>
      <c r="C2" s="866"/>
      <c r="D2" s="866"/>
      <c r="E2" s="866"/>
      <c r="F2" s="866"/>
      <c r="G2" s="866"/>
      <c r="H2" s="866"/>
      <c r="I2" s="866"/>
      <c r="J2" s="866"/>
      <c r="K2" s="866"/>
      <c r="L2" s="866"/>
      <c r="M2" s="866"/>
      <c r="N2" s="866"/>
      <c r="Q2" s="29"/>
      <c r="R2" s="29"/>
      <c r="S2" s="29"/>
      <c r="T2" s="29"/>
      <c r="U2" s="29"/>
      <c r="V2" s="29"/>
      <c r="W2" s="29"/>
      <c r="X2" s="29"/>
      <c r="Y2" s="29"/>
      <c r="Z2" s="29"/>
      <c r="AA2" s="29"/>
      <c r="AB2" s="29"/>
      <c r="AC2" s="29"/>
      <c r="AD2" s="29"/>
      <c r="AE2" s="29"/>
      <c r="AF2" s="29"/>
      <c r="AG2" s="29"/>
      <c r="AH2" s="29"/>
      <c r="AI2" s="29"/>
      <c r="AJ2" s="29"/>
      <c r="AK2" s="867" t="s">
        <v>2</v>
      </c>
      <c r="AL2" s="867"/>
      <c r="AM2" s="867"/>
      <c r="AN2" s="867"/>
      <c r="AO2" s="867"/>
      <c r="AP2" s="867"/>
      <c r="AQ2" s="29"/>
    </row>
    <row r="3" spans="1:43" s="27" customFormat="1" ht="25.5" customHeight="1">
      <c r="A3" s="868" t="s">
        <v>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row>
    <row r="4" spans="1:43" s="30" customFormat="1" ht="46.9" customHeight="1">
      <c r="A4" s="864" t="s">
        <v>31</v>
      </c>
      <c r="B4" s="864"/>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row>
    <row r="5" spans="1:43" s="27" customFormat="1" ht="27" customHeight="1">
      <c r="A5" s="869" t="s">
        <v>4</v>
      </c>
      <c r="B5" s="869"/>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69"/>
      <c r="AN5" s="869"/>
      <c r="AO5" s="869"/>
      <c r="AP5" s="869"/>
      <c r="AQ5" s="869"/>
    </row>
    <row r="6" spans="1:43" s="9" customFormat="1" ht="41.65" customHeight="1">
      <c r="A6" s="863" t="s">
        <v>5</v>
      </c>
      <c r="B6" s="863" t="s">
        <v>32</v>
      </c>
      <c r="C6" s="863" t="s">
        <v>7</v>
      </c>
      <c r="D6" s="863"/>
      <c r="E6" s="863"/>
      <c r="F6" s="863"/>
      <c r="G6" s="863"/>
      <c r="H6" s="863"/>
      <c r="I6" s="863"/>
      <c r="J6" s="863"/>
      <c r="K6" s="863"/>
      <c r="L6" s="863"/>
      <c r="M6" s="863"/>
      <c r="N6" s="863"/>
      <c r="O6" s="863"/>
      <c r="P6" s="863"/>
      <c r="Q6" s="863"/>
      <c r="R6" s="863"/>
      <c r="S6" s="863"/>
      <c r="T6" s="863"/>
      <c r="U6" s="863"/>
      <c r="V6" s="863"/>
      <c r="W6" s="863"/>
      <c r="X6" s="863"/>
      <c r="Y6" s="863"/>
      <c r="Z6" s="863"/>
      <c r="AA6" s="863" t="s">
        <v>8</v>
      </c>
      <c r="AB6" s="863"/>
      <c r="AC6" s="863"/>
      <c r="AD6" s="863"/>
      <c r="AE6" s="863"/>
      <c r="AF6" s="863"/>
      <c r="AG6" s="863"/>
      <c r="AH6" s="863"/>
      <c r="AI6" s="863"/>
      <c r="AJ6" s="863"/>
      <c r="AK6" s="863"/>
      <c r="AL6" s="863"/>
      <c r="AM6" s="863"/>
      <c r="AN6" s="863"/>
      <c r="AO6" s="863"/>
      <c r="AP6" s="863"/>
      <c r="AQ6" s="863" t="s">
        <v>9</v>
      </c>
    </row>
    <row r="7" spans="1:43" s="9" customFormat="1" ht="41.65" customHeight="1">
      <c r="A7" s="863"/>
      <c r="B7" s="863"/>
      <c r="C7" s="863" t="s">
        <v>11</v>
      </c>
      <c r="D7" s="863"/>
      <c r="E7" s="863"/>
      <c r="F7" s="863"/>
      <c r="G7" s="863"/>
      <c r="H7" s="863"/>
      <c r="I7" s="863"/>
      <c r="J7" s="863"/>
      <c r="K7" s="863" t="s">
        <v>33</v>
      </c>
      <c r="L7" s="863"/>
      <c r="M7" s="863"/>
      <c r="N7" s="863"/>
      <c r="O7" s="863"/>
      <c r="P7" s="863"/>
      <c r="Q7" s="863"/>
      <c r="R7" s="863"/>
      <c r="S7" s="863" t="s">
        <v>34</v>
      </c>
      <c r="T7" s="863"/>
      <c r="U7" s="863"/>
      <c r="V7" s="863"/>
      <c r="W7" s="863"/>
      <c r="X7" s="863"/>
      <c r="Y7" s="863"/>
      <c r="Z7" s="863"/>
      <c r="AA7" s="863" t="s">
        <v>35</v>
      </c>
      <c r="AB7" s="863"/>
      <c r="AC7" s="863"/>
      <c r="AD7" s="863"/>
      <c r="AE7" s="863"/>
      <c r="AF7" s="863"/>
      <c r="AG7" s="863"/>
      <c r="AH7" s="863"/>
      <c r="AI7" s="863" t="s">
        <v>36</v>
      </c>
      <c r="AJ7" s="863"/>
      <c r="AK7" s="863"/>
      <c r="AL7" s="863"/>
      <c r="AM7" s="863"/>
      <c r="AN7" s="863"/>
      <c r="AO7" s="863"/>
      <c r="AP7" s="863"/>
      <c r="AQ7" s="863"/>
    </row>
    <row r="8" spans="1:43" s="9" customFormat="1" ht="41.65" customHeight="1">
      <c r="A8" s="863"/>
      <c r="B8" s="863"/>
      <c r="C8" s="863" t="s">
        <v>12</v>
      </c>
      <c r="D8" s="863" t="s">
        <v>37</v>
      </c>
      <c r="E8" s="863"/>
      <c r="F8" s="863" t="s">
        <v>38</v>
      </c>
      <c r="G8" s="863" t="s">
        <v>39</v>
      </c>
      <c r="H8" s="863" t="s">
        <v>40</v>
      </c>
      <c r="I8" s="863" t="s">
        <v>41</v>
      </c>
      <c r="J8" s="863" t="s">
        <v>42</v>
      </c>
      <c r="K8" s="863" t="s">
        <v>12</v>
      </c>
      <c r="L8" s="863" t="s">
        <v>37</v>
      </c>
      <c r="M8" s="863"/>
      <c r="N8" s="863" t="s">
        <v>38</v>
      </c>
      <c r="O8" s="863" t="s">
        <v>39</v>
      </c>
      <c r="P8" s="863" t="s">
        <v>40</v>
      </c>
      <c r="Q8" s="863" t="s">
        <v>41</v>
      </c>
      <c r="R8" s="863" t="s">
        <v>42</v>
      </c>
      <c r="S8" s="863" t="s">
        <v>12</v>
      </c>
      <c r="T8" s="863" t="s">
        <v>37</v>
      </c>
      <c r="U8" s="863"/>
      <c r="V8" s="863" t="s">
        <v>38</v>
      </c>
      <c r="W8" s="863" t="s">
        <v>39</v>
      </c>
      <c r="X8" s="863" t="s">
        <v>40</v>
      </c>
      <c r="Y8" s="863" t="s">
        <v>43</v>
      </c>
      <c r="Z8" s="863" t="s">
        <v>42</v>
      </c>
      <c r="AA8" s="863" t="s">
        <v>12</v>
      </c>
      <c r="AB8" s="863" t="s">
        <v>37</v>
      </c>
      <c r="AC8" s="863"/>
      <c r="AD8" s="863" t="s">
        <v>38</v>
      </c>
      <c r="AE8" s="863" t="s">
        <v>39</v>
      </c>
      <c r="AF8" s="863" t="s">
        <v>40</v>
      </c>
      <c r="AG8" s="863" t="s">
        <v>43</v>
      </c>
      <c r="AH8" s="863" t="s">
        <v>42</v>
      </c>
      <c r="AI8" s="863" t="s">
        <v>12</v>
      </c>
      <c r="AJ8" s="863" t="s">
        <v>37</v>
      </c>
      <c r="AK8" s="863"/>
      <c r="AL8" s="863" t="s">
        <v>38</v>
      </c>
      <c r="AM8" s="863" t="s">
        <v>39</v>
      </c>
      <c r="AN8" s="863" t="s">
        <v>40</v>
      </c>
      <c r="AO8" s="863" t="s">
        <v>43</v>
      </c>
      <c r="AP8" s="863" t="s">
        <v>42</v>
      </c>
      <c r="AQ8" s="863"/>
    </row>
    <row r="9" spans="1:43" s="9" customFormat="1" ht="132" customHeight="1">
      <c r="A9" s="863"/>
      <c r="B9" s="863"/>
      <c r="C9" s="863"/>
      <c r="D9" s="11" t="s">
        <v>44</v>
      </c>
      <c r="E9" s="11" t="s">
        <v>45</v>
      </c>
      <c r="F9" s="863"/>
      <c r="G9" s="863"/>
      <c r="H9" s="863"/>
      <c r="I9" s="863"/>
      <c r="J9" s="863"/>
      <c r="K9" s="863"/>
      <c r="L9" s="11" t="s">
        <v>44</v>
      </c>
      <c r="M9" s="11" t="s">
        <v>45</v>
      </c>
      <c r="N9" s="863"/>
      <c r="O9" s="863"/>
      <c r="P9" s="863"/>
      <c r="Q9" s="863"/>
      <c r="R9" s="863"/>
      <c r="S9" s="863"/>
      <c r="T9" s="11" t="s">
        <v>44</v>
      </c>
      <c r="U9" s="11" t="s">
        <v>45</v>
      </c>
      <c r="V9" s="863"/>
      <c r="W9" s="863"/>
      <c r="X9" s="863"/>
      <c r="Y9" s="863"/>
      <c r="Z9" s="863"/>
      <c r="AA9" s="863"/>
      <c r="AB9" s="11" t="s">
        <v>44</v>
      </c>
      <c r="AC9" s="11" t="s">
        <v>45</v>
      </c>
      <c r="AD9" s="863"/>
      <c r="AE9" s="863"/>
      <c r="AF9" s="863"/>
      <c r="AG9" s="863"/>
      <c r="AH9" s="863"/>
      <c r="AI9" s="863"/>
      <c r="AJ9" s="11" t="s">
        <v>44</v>
      </c>
      <c r="AK9" s="11" t="s">
        <v>45</v>
      </c>
      <c r="AL9" s="863"/>
      <c r="AM9" s="863"/>
      <c r="AN9" s="863"/>
      <c r="AO9" s="863"/>
      <c r="AP9" s="863"/>
      <c r="AQ9" s="863"/>
    </row>
    <row r="10" spans="1:43" s="12" customFormat="1" ht="24" customHeight="1">
      <c r="A10" s="31">
        <v>1</v>
      </c>
      <c r="B10" s="31">
        <v>2</v>
      </c>
      <c r="C10" s="31">
        <v>3</v>
      </c>
      <c r="D10" s="31">
        <v>4</v>
      </c>
      <c r="E10" s="31">
        <v>5</v>
      </c>
      <c r="F10" s="31">
        <v>6</v>
      </c>
      <c r="G10" s="31">
        <v>7</v>
      </c>
      <c r="H10" s="31">
        <v>8</v>
      </c>
      <c r="I10" s="31">
        <v>9</v>
      </c>
      <c r="J10" s="31">
        <v>10</v>
      </c>
      <c r="K10" s="31">
        <v>11</v>
      </c>
      <c r="L10" s="31">
        <v>12</v>
      </c>
      <c r="M10" s="31">
        <v>13</v>
      </c>
      <c r="N10" s="31">
        <v>14</v>
      </c>
      <c r="O10" s="31">
        <v>15</v>
      </c>
      <c r="P10" s="31">
        <v>16</v>
      </c>
      <c r="Q10" s="31">
        <v>17</v>
      </c>
      <c r="R10" s="31">
        <v>18</v>
      </c>
      <c r="S10" s="31">
        <v>19</v>
      </c>
      <c r="T10" s="31">
        <v>20</v>
      </c>
      <c r="U10" s="31">
        <v>21</v>
      </c>
      <c r="V10" s="31">
        <v>22</v>
      </c>
      <c r="W10" s="31">
        <v>23</v>
      </c>
      <c r="X10" s="31">
        <v>24</v>
      </c>
      <c r="Y10" s="31">
        <v>25</v>
      </c>
      <c r="Z10" s="31">
        <v>26</v>
      </c>
      <c r="AA10" s="31">
        <v>27</v>
      </c>
      <c r="AB10" s="31">
        <v>28</v>
      </c>
      <c r="AC10" s="31">
        <v>29</v>
      </c>
      <c r="AD10" s="31">
        <v>30</v>
      </c>
      <c r="AE10" s="31">
        <v>31</v>
      </c>
      <c r="AF10" s="31">
        <v>32</v>
      </c>
      <c r="AG10" s="31">
        <v>33</v>
      </c>
      <c r="AH10" s="31">
        <v>34</v>
      </c>
      <c r="AI10" s="31">
        <v>35</v>
      </c>
      <c r="AJ10" s="31">
        <v>36</v>
      </c>
      <c r="AK10" s="31">
        <v>37</v>
      </c>
      <c r="AL10" s="31">
        <v>38</v>
      </c>
      <c r="AM10" s="31">
        <v>39</v>
      </c>
      <c r="AN10" s="31">
        <v>40</v>
      </c>
      <c r="AO10" s="31">
        <v>41</v>
      </c>
      <c r="AP10" s="31">
        <v>42</v>
      </c>
      <c r="AQ10" s="31">
        <v>43</v>
      </c>
    </row>
    <row r="11" spans="1:43" ht="36" customHeight="1">
      <c r="A11" s="11"/>
      <c r="B11" s="13" t="s">
        <v>17</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4"/>
    </row>
    <row r="12" spans="1:43" s="18" customFormat="1" ht="37.5">
      <c r="A12" s="32" t="s">
        <v>46</v>
      </c>
      <c r="B12" s="33" t="s">
        <v>47</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17"/>
      <c r="AH12" s="17"/>
      <c r="AI12" s="17"/>
      <c r="AJ12" s="17"/>
      <c r="AK12" s="17"/>
      <c r="AL12" s="17"/>
      <c r="AM12" s="17"/>
      <c r="AN12" s="17"/>
      <c r="AO12" s="17"/>
      <c r="AP12" s="17"/>
      <c r="AQ12" s="17"/>
    </row>
    <row r="13" spans="1:43" s="18" customFormat="1">
      <c r="A13" s="32" t="s">
        <v>48</v>
      </c>
      <c r="B13" s="33" t="s">
        <v>49</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17"/>
      <c r="AH13" s="17"/>
      <c r="AI13" s="17"/>
      <c r="AJ13" s="17"/>
      <c r="AK13" s="17"/>
      <c r="AL13" s="17"/>
      <c r="AM13" s="17"/>
      <c r="AN13" s="17"/>
      <c r="AO13" s="17"/>
      <c r="AP13" s="17"/>
      <c r="AQ13" s="17"/>
    </row>
    <row r="14" spans="1:43" s="18" customFormat="1">
      <c r="A14" s="32" t="s">
        <v>50</v>
      </c>
      <c r="B14" s="33" t="s">
        <v>51</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17"/>
      <c r="AH14" s="17"/>
      <c r="AI14" s="17"/>
      <c r="AJ14" s="17"/>
      <c r="AK14" s="17"/>
      <c r="AL14" s="17"/>
      <c r="AM14" s="17"/>
      <c r="AN14" s="17"/>
      <c r="AO14" s="17"/>
      <c r="AP14" s="17"/>
      <c r="AQ14" s="17"/>
    </row>
    <row r="15" spans="1:43" s="18" customFormat="1">
      <c r="A15" s="32" t="s">
        <v>52</v>
      </c>
      <c r="B15" s="33" t="s">
        <v>53</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17"/>
      <c r="AH15" s="17"/>
      <c r="AI15" s="17"/>
      <c r="AJ15" s="17"/>
      <c r="AK15" s="17"/>
      <c r="AL15" s="17"/>
      <c r="AM15" s="17"/>
      <c r="AN15" s="17"/>
      <c r="AO15" s="17"/>
      <c r="AP15" s="17"/>
      <c r="AQ15" s="17"/>
    </row>
    <row r="16" spans="1:43" s="36" customFormat="1" ht="37.5">
      <c r="A16" s="32" t="s">
        <v>54</v>
      </c>
      <c r="B16" s="33" t="s">
        <v>55</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5"/>
      <c r="AH16" s="35"/>
      <c r="AI16" s="35"/>
      <c r="AJ16" s="35"/>
      <c r="AK16" s="35"/>
      <c r="AL16" s="35"/>
      <c r="AM16" s="35"/>
      <c r="AN16" s="35"/>
      <c r="AO16" s="35"/>
      <c r="AP16" s="35"/>
      <c r="AQ16" s="35"/>
    </row>
    <row r="17" spans="1:43" s="18" customFormat="1">
      <c r="A17" s="32" t="s">
        <v>56</v>
      </c>
      <c r="B17" s="33" t="s">
        <v>57</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17"/>
      <c r="AH17" s="17"/>
      <c r="AI17" s="17"/>
      <c r="AJ17" s="17"/>
      <c r="AK17" s="17"/>
      <c r="AL17" s="17"/>
      <c r="AM17" s="17"/>
      <c r="AN17" s="17"/>
      <c r="AO17" s="17"/>
      <c r="AP17" s="17"/>
      <c r="AQ17" s="17"/>
    </row>
    <row r="18" spans="1:43" s="18" customFormat="1">
      <c r="A18" s="32" t="s">
        <v>29</v>
      </c>
      <c r="B18" s="33" t="s">
        <v>58</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17"/>
      <c r="AH18" s="17"/>
      <c r="AI18" s="17"/>
      <c r="AJ18" s="17"/>
      <c r="AK18" s="17"/>
      <c r="AL18" s="17"/>
      <c r="AM18" s="17"/>
      <c r="AN18" s="17"/>
      <c r="AO18" s="17"/>
      <c r="AP18" s="17"/>
      <c r="AQ18" s="17"/>
    </row>
    <row r="19" spans="1:43" s="18" customFormat="1">
      <c r="A19" s="32" t="s">
        <v>59</v>
      </c>
      <c r="B19" s="33" t="s">
        <v>60</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17"/>
      <c r="AH19" s="17"/>
      <c r="AI19" s="17"/>
      <c r="AJ19" s="17"/>
      <c r="AK19" s="17"/>
      <c r="AL19" s="17"/>
      <c r="AM19" s="17"/>
      <c r="AN19" s="17"/>
      <c r="AO19" s="17"/>
      <c r="AP19" s="17"/>
      <c r="AQ19" s="17"/>
    </row>
    <row r="20" spans="1:43" s="18" customFormat="1">
      <c r="A20" s="32" t="s">
        <v>61</v>
      </c>
      <c r="B20" s="33" t="s">
        <v>62</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17"/>
      <c r="AH20" s="17"/>
      <c r="AI20" s="17"/>
      <c r="AJ20" s="17"/>
      <c r="AK20" s="17"/>
      <c r="AL20" s="17"/>
      <c r="AM20" s="17"/>
      <c r="AN20" s="17"/>
      <c r="AO20" s="17"/>
      <c r="AP20" s="17"/>
      <c r="AQ20" s="17"/>
    </row>
    <row r="21" spans="1:43" s="36" customFormat="1">
      <c r="A21" s="32" t="s">
        <v>63</v>
      </c>
      <c r="B21" s="33" t="s">
        <v>64</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5"/>
      <c r="AH21" s="35"/>
      <c r="AI21" s="35"/>
      <c r="AJ21" s="35"/>
      <c r="AK21" s="35"/>
      <c r="AL21" s="35"/>
      <c r="AM21" s="35"/>
      <c r="AN21" s="35"/>
      <c r="AO21" s="35"/>
      <c r="AP21" s="35"/>
      <c r="AQ21" s="35"/>
    </row>
    <row r="22" spans="1:43" s="36" customFormat="1">
      <c r="A22" s="32" t="s">
        <v>65</v>
      </c>
      <c r="B22" s="33" t="s">
        <v>66</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5"/>
      <c r="AH22" s="35"/>
      <c r="AI22" s="35"/>
      <c r="AJ22" s="35"/>
      <c r="AK22" s="35"/>
      <c r="AL22" s="35"/>
      <c r="AM22" s="35"/>
      <c r="AN22" s="35"/>
      <c r="AO22" s="35"/>
      <c r="AP22" s="35"/>
      <c r="AQ22" s="35"/>
    </row>
    <row r="23" spans="1:43" s="18" customFormat="1">
      <c r="A23" s="32" t="s">
        <v>67</v>
      </c>
      <c r="B23" s="33" t="s">
        <v>68</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17"/>
      <c r="AH23" s="17"/>
      <c r="AI23" s="17"/>
      <c r="AJ23" s="17"/>
      <c r="AK23" s="17"/>
      <c r="AL23" s="17"/>
      <c r="AM23" s="17"/>
      <c r="AN23" s="17"/>
      <c r="AO23" s="17"/>
      <c r="AP23" s="17"/>
      <c r="AQ23" s="17"/>
    </row>
    <row r="24" spans="1:43" s="18" customFormat="1">
      <c r="A24" s="32" t="s">
        <v>69</v>
      </c>
      <c r="B24" s="33" t="s">
        <v>70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17"/>
      <c r="AH24" s="17"/>
      <c r="AI24" s="17"/>
      <c r="AJ24" s="17"/>
      <c r="AK24" s="17"/>
      <c r="AL24" s="17"/>
      <c r="AM24" s="17"/>
      <c r="AN24" s="17"/>
      <c r="AO24" s="17"/>
      <c r="AP24" s="17"/>
      <c r="AQ24" s="17"/>
    </row>
    <row r="25" spans="1:43" s="39" customFormat="1" ht="37.5">
      <c r="A25" s="32" t="s">
        <v>71</v>
      </c>
      <c r="B25" s="33" t="s">
        <v>72</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8"/>
      <c r="AH25" s="38"/>
      <c r="AI25" s="38"/>
      <c r="AJ25" s="38"/>
      <c r="AK25" s="38"/>
      <c r="AL25" s="38"/>
      <c r="AM25" s="38"/>
      <c r="AN25" s="38"/>
      <c r="AO25" s="38"/>
      <c r="AP25" s="38"/>
      <c r="AQ25" s="38"/>
    </row>
    <row r="26" spans="1:43" s="18" customFormat="1" ht="37.5">
      <c r="A26" s="32" t="s">
        <v>73</v>
      </c>
      <c r="B26" s="33" t="s">
        <v>74</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17"/>
      <c r="AH26" s="17"/>
      <c r="AI26" s="17"/>
      <c r="AJ26" s="17"/>
      <c r="AK26" s="17"/>
      <c r="AL26" s="17"/>
      <c r="AM26" s="17"/>
      <c r="AN26" s="17"/>
      <c r="AO26" s="17"/>
      <c r="AP26" s="17"/>
      <c r="AQ26" s="17"/>
    </row>
    <row r="27" spans="1:43" s="18" customFormat="1">
      <c r="A27" s="32" t="s">
        <v>75</v>
      </c>
      <c r="B27" s="33" t="s">
        <v>76</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17"/>
      <c r="AH27" s="17"/>
      <c r="AI27" s="17"/>
      <c r="AJ27" s="17"/>
      <c r="AK27" s="17"/>
      <c r="AL27" s="17"/>
      <c r="AM27" s="17"/>
      <c r="AN27" s="17"/>
      <c r="AO27" s="17"/>
      <c r="AP27" s="17"/>
      <c r="AQ27" s="17"/>
    </row>
    <row r="28" spans="1:43" s="18" customFormat="1">
      <c r="A28" s="32" t="s">
        <v>77</v>
      </c>
      <c r="B28" s="33" t="s">
        <v>78</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17"/>
      <c r="AH28" s="17"/>
      <c r="AI28" s="17"/>
      <c r="AJ28" s="17"/>
      <c r="AK28" s="17"/>
      <c r="AL28" s="17"/>
      <c r="AM28" s="17"/>
      <c r="AN28" s="17"/>
      <c r="AO28" s="17"/>
      <c r="AP28" s="17"/>
      <c r="AQ28" s="17"/>
    </row>
    <row r="29" spans="1:43" s="18" customFormat="1">
      <c r="A29" s="32" t="s">
        <v>79</v>
      </c>
      <c r="B29" s="33" t="s">
        <v>80</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17"/>
      <c r="AH29" s="17"/>
      <c r="AI29" s="17"/>
      <c r="AJ29" s="17"/>
      <c r="AK29" s="17"/>
      <c r="AL29" s="17"/>
      <c r="AM29" s="17"/>
      <c r="AN29" s="17"/>
      <c r="AO29" s="17"/>
      <c r="AP29" s="17"/>
      <c r="AQ29" s="17"/>
    </row>
    <row r="30" spans="1:43" s="18" customFormat="1">
      <c r="A30" s="32" t="s">
        <v>81</v>
      </c>
      <c r="B30" s="33" t="s">
        <v>82</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17"/>
      <c r="AH30" s="17"/>
      <c r="AI30" s="17"/>
      <c r="AJ30" s="17"/>
      <c r="AK30" s="17"/>
      <c r="AL30" s="17"/>
      <c r="AM30" s="17"/>
      <c r="AN30" s="17"/>
      <c r="AO30" s="17"/>
      <c r="AP30" s="17"/>
      <c r="AQ30" s="17"/>
    </row>
    <row r="31" spans="1:43" s="18" customFormat="1" hidden="1">
      <c r="A31" s="32" t="s">
        <v>83</v>
      </c>
      <c r="B31" s="33" t="s">
        <v>84</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17"/>
      <c r="AH31" s="17"/>
      <c r="AI31" s="17"/>
      <c r="AJ31" s="17"/>
      <c r="AK31" s="17"/>
      <c r="AL31" s="17"/>
      <c r="AM31" s="17"/>
      <c r="AN31" s="17"/>
      <c r="AO31" s="17"/>
      <c r="AP31" s="17"/>
      <c r="AQ31" s="17"/>
    </row>
    <row r="32" spans="1:43" ht="6" customHeight="1">
      <c r="A32" s="1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row>
    <row r="33" spans="1:43" s="41" customFormat="1" ht="96.4" customHeight="1">
      <c r="A33" s="40"/>
      <c r="B33" s="870" t="s">
        <v>85</v>
      </c>
      <c r="C33" s="870"/>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row>
  </sheetData>
  <mergeCells count="53">
    <mergeCell ref="AN8:AN9"/>
    <mergeCell ref="AA8:AA9"/>
    <mergeCell ref="X8:X9"/>
    <mergeCell ref="Y8:Y9"/>
    <mergeCell ref="Z8:Z9"/>
    <mergeCell ref="AP8:AP9"/>
    <mergeCell ref="B33:AQ33"/>
    <mergeCell ref="AH8:AH9"/>
    <mergeCell ref="AI8:AI9"/>
    <mergeCell ref="AJ8:AK8"/>
    <mergeCell ref="AL8:AL9"/>
    <mergeCell ref="AF8:AF9"/>
    <mergeCell ref="AG8:AG9"/>
    <mergeCell ref="L8:M8"/>
    <mergeCell ref="AM8:AM9"/>
    <mergeCell ref="N8:N9"/>
    <mergeCell ref="O8:O9"/>
    <mergeCell ref="P8:P9"/>
    <mergeCell ref="Q8:Q9"/>
    <mergeCell ref="AB8:AC8"/>
    <mergeCell ref="V8:V9"/>
    <mergeCell ref="W8:W9"/>
    <mergeCell ref="T8:U8"/>
    <mergeCell ref="J8:J9"/>
    <mergeCell ref="K8:K9"/>
    <mergeCell ref="A5:AQ5"/>
    <mergeCell ref="A6:A9"/>
    <mergeCell ref="B6:B9"/>
    <mergeCell ref="C6:Z6"/>
    <mergeCell ref="AA6:AP6"/>
    <mergeCell ref="AO8:AO9"/>
    <mergeCell ref="AD8:AD9"/>
    <mergeCell ref="AE8:AE9"/>
    <mergeCell ref="S7:Z7"/>
    <mergeCell ref="AA7:AH7"/>
    <mergeCell ref="R8:R9"/>
    <mergeCell ref="S8:S9"/>
    <mergeCell ref="AQ6:AQ9"/>
    <mergeCell ref="C7:J7"/>
    <mergeCell ref="K7:R7"/>
    <mergeCell ref="A4:AQ4"/>
    <mergeCell ref="A1:N1"/>
    <mergeCell ref="AK1:AP1"/>
    <mergeCell ref="A2:N2"/>
    <mergeCell ref="AK2:AP2"/>
    <mergeCell ref="A3:AQ3"/>
    <mergeCell ref="AI7:AP7"/>
    <mergeCell ref="C8:C9"/>
    <mergeCell ref="D8:E8"/>
    <mergeCell ref="G8:G9"/>
    <mergeCell ref="H8:H9"/>
    <mergeCell ref="I8:I9"/>
    <mergeCell ref="F8:F9"/>
  </mergeCells>
  <printOptions horizontalCentered="1"/>
  <pageMargins left="0.23622047244094491" right="0.23622047244094491" top="0.74803149606299213" bottom="0.74803149606299213" header="0.31496062992125984" footer="0.31496062992125984"/>
  <pageSetup paperSize="8" scale="48" fitToWidth="0" fitToHeight="0" pageOrder="overThenDown" orientation="landscape" useFirstPageNumber="1" r:id="rId1"/>
  <headerFooter differentFirst="1">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P715"/>
  <sheetViews>
    <sheetView showZeros="0" view="pageBreakPreview" zoomScale="70" zoomScaleNormal="80" zoomScaleSheetLayoutView="70" workbookViewId="0">
      <selection activeCell="AK207" sqref="AK207"/>
    </sheetView>
  </sheetViews>
  <sheetFormatPr defaultColWidth="9.125" defaultRowHeight="15.75"/>
  <cols>
    <col min="1" max="1" width="7.625" style="473" customWidth="1"/>
    <col min="2" max="2" width="42.875" style="454" customWidth="1"/>
    <col min="3" max="3" width="10.125" style="454" customWidth="1"/>
    <col min="4" max="4" width="17.625" style="474" customWidth="1"/>
    <col min="5" max="5" width="14.625" style="475" customWidth="1"/>
    <col min="6" max="6" width="16" style="475" customWidth="1"/>
    <col min="7" max="7" width="14.625" style="475" customWidth="1"/>
    <col min="8" max="8" width="12.625" style="475" customWidth="1"/>
    <col min="9" max="9" width="15.25" style="475" hidden="1" customWidth="1"/>
    <col min="10" max="10" width="14" style="475" hidden="1" customWidth="1"/>
    <col min="11" max="11" width="13.25" style="475" hidden="1" customWidth="1"/>
    <col min="12" max="12" width="10.625" style="475" hidden="1" customWidth="1"/>
    <col min="13" max="13" width="14.375" style="475" customWidth="1"/>
    <col min="14" max="14" width="13.875" style="475" customWidth="1"/>
    <col min="15" max="15" width="13.25" style="475" customWidth="1"/>
    <col min="16" max="16" width="11.375" style="475" customWidth="1"/>
    <col min="17" max="17" width="12.25" style="475" hidden="1" customWidth="1"/>
    <col min="18" max="18" width="11.375" style="475" hidden="1" customWidth="1"/>
    <col min="19" max="19" width="11.375" style="475" customWidth="1"/>
    <col min="20" max="21" width="14.375" style="475" hidden="1" customWidth="1"/>
    <col min="22" max="23" width="11.375" style="475" hidden="1" customWidth="1"/>
    <col min="24" max="24" width="22" style="473" customWidth="1"/>
    <col min="25" max="25" width="9.375" style="475" hidden="1" customWidth="1"/>
    <col min="26" max="26" width="10.375" style="475" hidden="1" customWidth="1"/>
    <col min="27" max="27" width="9.75" style="475" hidden="1" customWidth="1"/>
    <col min="28" max="28" width="13.75" style="470" hidden="1" customWidth="1"/>
    <col min="29" max="29" width="26.625" style="470" hidden="1" customWidth="1"/>
    <col min="30" max="30" width="18.375" style="470" hidden="1" customWidth="1"/>
    <col min="31" max="31" width="4.875" style="470" hidden="1" customWidth="1"/>
    <col min="32" max="32" width="19.25" style="470" customWidth="1"/>
    <col min="33" max="33" width="17" style="470" customWidth="1"/>
    <col min="34" max="34" width="14.125" style="470" customWidth="1"/>
    <col min="35" max="35" width="18.25" style="470" hidden="1" customWidth="1"/>
    <col min="36" max="36" width="0" style="470" hidden="1" customWidth="1"/>
    <col min="37" max="37" width="39.75" style="470" customWidth="1"/>
    <col min="38" max="38" width="31.625" style="470" customWidth="1"/>
    <col min="39" max="16384" width="9.125" style="470"/>
  </cols>
  <sheetData>
    <row r="1" spans="1:29" s="452" customFormat="1">
      <c r="A1" s="873" t="s">
        <v>965</v>
      </c>
      <c r="B1" s="873"/>
      <c r="C1" s="873"/>
      <c r="D1" s="873"/>
      <c r="E1" s="873"/>
      <c r="F1" s="873"/>
      <c r="G1" s="873"/>
      <c r="H1" s="873"/>
      <c r="I1" s="873"/>
      <c r="J1" s="873"/>
      <c r="K1" s="873"/>
      <c r="L1" s="873"/>
      <c r="M1" s="873"/>
      <c r="N1" s="873"/>
      <c r="O1" s="873"/>
      <c r="P1" s="873"/>
      <c r="Q1" s="873"/>
      <c r="R1" s="873"/>
      <c r="S1" s="873"/>
      <c r="T1" s="873"/>
      <c r="U1" s="873"/>
      <c r="V1" s="873"/>
      <c r="W1" s="873"/>
      <c r="X1" s="873"/>
      <c r="Y1" s="451"/>
      <c r="Z1" s="451"/>
      <c r="AA1" s="451"/>
    </row>
    <row r="2" spans="1:29" s="454" customFormat="1">
      <c r="A2" s="874" t="s">
        <v>448</v>
      </c>
      <c r="B2" s="874"/>
      <c r="C2" s="874"/>
      <c r="D2" s="874"/>
      <c r="E2" s="874"/>
      <c r="F2" s="874"/>
      <c r="G2" s="874"/>
      <c r="H2" s="874"/>
      <c r="I2" s="874"/>
      <c r="J2" s="874"/>
      <c r="K2" s="874"/>
      <c r="L2" s="874"/>
      <c r="M2" s="874"/>
      <c r="N2" s="874"/>
      <c r="O2" s="874"/>
      <c r="P2" s="874"/>
      <c r="Q2" s="874"/>
      <c r="R2" s="874"/>
      <c r="S2" s="874"/>
      <c r="T2" s="874"/>
      <c r="U2" s="874"/>
      <c r="V2" s="874"/>
      <c r="W2" s="874"/>
      <c r="X2" s="874"/>
      <c r="Y2" s="453"/>
      <c r="Z2" s="453"/>
      <c r="AA2" s="453"/>
      <c r="AB2" s="454" t="e">
        <f>AB6-#REF!</f>
        <v>#REF!</v>
      </c>
    </row>
    <row r="3" spans="1:29" s="454" customFormat="1">
      <c r="A3" s="875" t="str">
        <f>'Bieu TH in 1'!A3:G3</f>
        <v>(Kèm theo Nghị quyết số  217/NQ-HĐND ngày  27 tháng 4 năm 2021 của HĐND tỉnh Điện Biên)</v>
      </c>
      <c r="B3" s="875"/>
      <c r="C3" s="875"/>
      <c r="D3" s="875"/>
      <c r="E3" s="875"/>
      <c r="F3" s="875"/>
      <c r="G3" s="875"/>
      <c r="H3" s="875"/>
      <c r="I3" s="875"/>
      <c r="J3" s="875"/>
      <c r="K3" s="875"/>
      <c r="L3" s="875"/>
      <c r="M3" s="875"/>
      <c r="N3" s="875"/>
      <c r="O3" s="875"/>
      <c r="P3" s="875"/>
      <c r="Q3" s="875"/>
      <c r="R3" s="875"/>
      <c r="S3" s="875"/>
      <c r="T3" s="875"/>
      <c r="U3" s="875"/>
      <c r="V3" s="875"/>
      <c r="W3" s="875"/>
      <c r="X3" s="875"/>
      <c r="Y3" s="453"/>
      <c r="Z3" s="453"/>
      <c r="AA3" s="453"/>
    </row>
    <row r="4" spans="1:29" s="454" customFormat="1">
      <c r="A4" s="876" t="s">
        <v>4</v>
      </c>
      <c r="B4" s="876"/>
      <c r="C4" s="876"/>
      <c r="D4" s="876"/>
      <c r="E4" s="876"/>
      <c r="F4" s="876"/>
      <c r="G4" s="876"/>
      <c r="H4" s="876"/>
      <c r="I4" s="876"/>
      <c r="J4" s="876"/>
      <c r="K4" s="876"/>
      <c r="L4" s="876"/>
      <c r="M4" s="876"/>
      <c r="N4" s="876"/>
      <c r="O4" s="876"/>
      <c r="P4" s="876"/>
      <c r="Q4" s="876"/>
      <c r="R4" s="876"/>
      <c r="S4" s="876"/>
      <c r="T4" s="876"/>
      <c r="U4" s="876"/>
      <c r="V4" s="876"/>
      <c r="W4" s="876"/>
      <c r="X4" s="876"/>
      <c r="Y4" s="455"/>
      <c r="Z4" s="455"/>
      <c r="AA4" s="455"/>
      <c r="AB4" s="454" t="e">
        <f>AB7-#REF!</f>
        <v>#REF!</v>
      </c>
    </row>
    <row r="5" spans="1:29" s="454" customFormat="1" ht="20.25" customHeight="1">
      <c r="A5" s="872" t="s">
        <v>5</v>
      </c>
      <c r="B5" s="872" t="s">
        <v>86</v>
      </c>
      <c r="C5" s="872" t="s">
        <v>341</v>
      </c>
      <c r="D5" s="872" t="s">
        <v>118</v>
      </c>
      <c r="E5" s="872"/>
      <c r="F5" s="872"/>
      <c r="G5" s="872" t="s">
        <v>449</v>
      </c>
      <c r="H5" s="872"/>
      <c r="I5" s="506" t="s">
        <v>450</v>
      </c>
      <c r="J5" s="506"/>
      <c r="K5" s="506"/>
      <c r="L5" s="506"/>
      <c r="M5" s="872" t="s">
        <v>452</v>
      </c>
      <c r="N5" s="872"/>
      <c r="O5" s="872"/>
      <c r="P5" s="872"/>
      <c r="Q5" s="872" t="s">
        <v>1170</v>
      </c>
      <c r="R5" s="872"/>
      <c r="S5" s="872" t="s">
        <v>1709</v>
      </c>
      <c r="T5" s="872" t="s">
        <v>537</v>
      </c>
      <c r="U5" s="872"/>
      <c r="V5" s="872"/>
      <c r="W5" s="872"/>
      <c r="X5" s="872" t="s">
        <v>9</v>
      </c>
      <c r="Y5" s="452"/>
      <c r="Z5" s="452"/>
      <c r="AA5" s="452"/>
      <c r="AB5" s="457" t="e">
        <f>AB6-#REF!</f>
        <v>#REF!</v>
      </c>
    </row>
    <row r="6" spans="1:29" s="665" customFormat="1" ht="26.25" customHeight="1">
      <c r="A6" s="872"/>
      <c r="B6" s="872"/>
      <c r="C6" s="872"/>
      <c r="D6" s="872"/>
      <c r="E6" s="872"/>
      <c r="F6" s="872"/>
      <c r="G6" s="872"/>
      <c r="H6" s="872"/>
      <c r="I6" s="872" t="s">
        <v>451</v>
      </c>
      <c r="J6" s="872"/>
      <c r="K6" s="872"/>
      <c r="L6" s="872"/>
      <c r="M6" s="872"/>
      <c r="N6" s="872"/>
      <c r="O6" s="872"/>
      <c r="P6" s="872"/>
      <c r="Q6" s="872"/>
      <c r="R6" s="872"/>
      <c r="S6" s="872"/>
      <c r="T6" s="872"/>
      <c r="U6" s="872"/>
      <c r="V6" s="872"/>
      <c r="W6" s="872"/>
      <c r="X6" s="872"/>
      <c r="AB6" s="665">
        <v>3180713.3000000003</v>
      </c>
    </row>
    <row r="7" spans="1:29" s="665" customFormat="1" ht="25.5" customHeight="1">
      <c r="A7" s="872"/>
      <c r="B7" s="872"/>
      <c r="C7" s="872"/>
      <c r="D7" s="872" t="s">
        <v>91</v>
      </c>
      <c r="E7" s="872" t="s">
        <v>92</v>
      </c>
      <c r="F7" s="872"/>
      <c r="G7" s="872" t="s">
        <v>93</v>
      </c>
      <c r="H7" s="872" t="s">
        <v>453</v>
      </c>
      <c r="I7" s="872" t="s">
        <v>93</v>
      </c>
      <c r="J7" s="872" t="s">
        <v>453</v>
      </c>
      <c r="K7" s="872"/>
      <c r="L7" s="872"/>
      <c r="M7" s="872" t="s">
        <v>93</v>
      </c>
      <c r="N7" s="872" t="s">
        <v>453</v>
      </c>
      <c r="O7" s="872"/>
      <c r="P7" s="872"/>
      <c r="Q7" s="872" t="s">
        <v>1169</v>
      </c>
      <c r="R7" s="872" t="s">
        <v>1167</v>
      </c>
      <c r="S7" s="872"/>
      <c r="T7" s="872" t="s">
        <v>93</v>
      </c>
      <c r="U7" s="872" t="s">
        <v>453</v>
      </c>
      <c r="V7" s="872"/>
      <c r="W7" s="872"/>
      <c r="X7" s="872"/>
      <c r="AB7" s="665">
        <v>895402</v>
      </c>
    </row>
    <row r="8" spans="1:29" s="665" customFormat="1">
      <c r="A8" s="872"/>
      <c r="B8" s="872"/>
      <c r="C8" s="872"/>
      <c r="D8" s="872"/>
      <c r="E8" s="872" t="s">
        <v>93</v>
      </c>
      <c r="F8" s="872" t="s">
        <v>453</v>
      </c>
      <c r="G8" s="872"/>
      <c r="H8" s="872"/>
      <c r="I8" s="872"/>
      <c r="J8" s="872" t="s">
        <v>12</v>
      </c>
      <c r="K8" s="871" t="s">
        <v>94</v>
      </c>
      <c r="L8" s="871"/>
      <c r="M8" s="872"/>
      <c r="N8" s="872" t="s">
        <v>12</v>
      </c>
      <c r="O8" s="871" t="s">
        <v>94</v>
      </c>
      <c r="P8" s="871"/>
      <c r="Q8" s="872"/>
      <c r="R8" s="872"/>
      <c r="S8" s="872"/>
      <c r="T8" s="872"/>
      <c r="U8" s="872" t="s">
        <v>12</v>
      </c>
      <c r="V8" s="871" t="s">
        <v>94</v>
      </c>
      <c r="W8" s="871"/>
      <c r="X8" s="872"/>
    </row>
    <row r="9" spans="1:29" s="665" customFormat="1">
      <c r="A9" s="872"/>
      <c r="B9" s="872"/>
      <c r="C9" s="872"/>
      <c r="D9" s="872"/>
      <c r="E9" s="872"/>
      <c r="F9" s="872"/>
      <c r="G9" s="872"/>
      <c r="H9" s="872"/>
      <c r="I9" s="872"/>
      <c r="J9" s="872"/>
      <c r="K9" s="871" t="s">
        <v>329</v>
      </c>
      <c r="L9" s="871" t="s">
        <v>454</v>
      </c>
      <c r="M9" s="872"/>
      <c r="N9" s="872"/>
      <c r="O9" s="871" t="s">
        <v>329</v>
      </c>
      <c r="P9" s="871" t="s">
        <v>454</v>
      </c>
      <c r="Q9" s="872"/>
      <c r="R9" s="872"/>
      <c r="S9" s="872"/>
      <c r="T9" s="872"/>
      <c r="U9" s="872"/>
      <c r="V9" s="871" t="s">
        <v>329</v>
      </c>
      <c r="W9" s="871" t="s">
        <v>454</v>
      </c>
      <c r="X9" s="872"/>
    </row>
    <row r="10" spans="1:29" s="665" customFormat="1">
      <c r="A10" s="872"/>
      <c r="B10" s="872"/>
      <c r="C10" s="872"/>
      <c r="D10" s="872"/>
      <c r="E10" s="872"/>
      <c r="F10" s="872"/>
      <c r="G10" s="872"/>
      <c r="H10" s="872"/>
      <c r="I10" s="872"/>
      <c r="J10" s="872"/>
      <c r="K10" s="871"/>
      <c r="L10" s="871"/>
      <c r="M10" s="872"/>
      <c r="N10" s="872"/>
      <c r="O10" s="871"/>
      <c r="P10" s="871"/>
      <c r="Q10" s="872"/>
      <c r="R10" s="872"/>
      <c r="S10" s="872"/>
      <c r="T10" s="872"/>
      <c r="U10" s="872"/>
      <c r="V10" s="871"/>
      <c r="W10" s="871"/>
      <c r="X10" s="872"/>
    </row>
    <row r="11" spans="1:29" s="665" customFormat="1" ht="33" customHeight="1">
      <c r="A11" s="872"/>
      <c r="B11" s="872"/>
      <c r="C11" s="872"/>
      <c r="D11" s="872"/>
      <c r="E11" s="872"/>
      <c r="F11" s="872"/>
      <c r="G11" s="872"/>
      <c r="H11" s="872"/>
      <c r="I11" s="872"/>
      <c r="J11" s="872"/>
      <c r="K11" s="871"/>
      <c r="L11" s="871"/>
      <c r="M11" s="872"/>
      <c r="N11" s="872"/>
      <c r="O11" s="871"/>
      <c r="P11" s="871"/>
      <c r="Q11" s="872"/>
      <c r="R11" s="872"/>
      <c r="S11" s="872"/>
      <c r="T11" s="872"/>
      <c r="U11" s="872"/>
      <c r="V11" s="871"/>
      <c r="W11" s="871"/>
      <c r="X11" s="872"/>
      <c r="AC11" s="459"/>
    </row>
    <row r="12" spans="1:29" s="667" customFormat="1">
      <c r="A12" s="460">
        <v>1</v>
      </c>
      <c r="B12" s="460">
        <v>2</v>
      </c>
      <c r="C12" s="460">
        <v>3</v>
      </c>
      <c r="D12" s="460">
        <v>4</v>
      </c>
      <c r="E12" s="460">
        <v>5</v>
      </c>
      <c r="F12" s="460">
        <v>6</v>
      </c>
      <c r="G12" s="460">
        <v>7</v>
      </c>
      <c r="H12" s="460">
        <v>8</v>
      </c>
      <c r="I12" s="460">
        <v>9</v>
      </c>
      <c r="J12" s="460">
        <v>10</v>
      </c>
      <c r="K12" s="460">
        <v>11</v>
      </c>
      <c r="L12" s="460">
        <v>12</v>
      </c>
      <c r="M12" s="460">
        <v>9</v>
      </c>
      <c r="N12" s="460">
        <v>10</v>
      </c>
      <c r="O12" s="460">
        <v>11</v>
      </c>
      <c r="P12" s="460">
        <v>12</v>
      </c>
      <c r="Q12" s="460"/>
      <c r="R12" s="460"/>
      <c r="S12" s="460">
        <v>13</v>
      </c>
      <c r="T12" s="460">
        <v>13</v>
      </c>
      <c r="U12" s="460">
        <v>14</v>
      </c>
      <c r="V12" s="460">
        <v>15</v>
      </c>
      <c r="W12" s="460">
        <v>16</v>
      </c>
      <c r="X12" s="460">
        <v>14</v>
      </c>
      <c r="Y12" s="826">
        <v>26</v>
      </c>
      <c r="Z12" s="460">
        <v>27</v>
      </c>
      <c r="AA12" s="460">
        <v>28</v>
      </c>
      <c r="AC12" s="462"/>
    </row>
    <row r="13" spans="1:29" s="668" customFormat="1" ht="26.25" customHeight="1">
      <c r="A13" s="463" t="s">
        <v>301</v>
      </c>
      <c r="B13" s="463" t="s">
        <v>17</v>
      </c>
      <c r="C13" s="463"/>
      <c r="D13" s="463"/>
      <c r="E13" s="479"/>
      <c r="F13" s="479"/>
      <c r="G13" s="479"/>
      <c r="H13" s="479"/>
      <c r="I13" s="479"/>
      <c r="J13" s="479"/>
      <c r="K13" s="479"/>
      <c r="L13" s="479"/>
      <c r="M13" s="479"/>
      <c r="N13" s="479">
        <v>5212550</v>
      </c>
      <c r="O13" s="479"/>
      <c r="P13" s="479"/>
      <c r="Q13" s="479"/>
      <c r="R13" s="479"/>
      <c r="S13" s="479"/>
      <c r="T13" s="463"/>
      <c r="U13" s="463"/>
      <c r="V13" s="463"/>
      <c r="W13" s="463"/>
      <c r="X13" s="463"/>
      <c r="Y13" s="827"/>
      <c r="Z13" s="463"/>
      <c r="AA13" s="463"/>
      <c r="AC13" s="486"/>
    </row>
    <row r="14" spans="1:29" s="668" customFormat="1" ht="31.5">
      <c r="A14" s="463" t="s">
        <v>95</v>
      </c>
      <c r="B14" s="487" t="s">
        <v>999</v>
      </c>
      <c r="C14" s="463"/>
      <c r="D14" s="463"/>
      <c r="E14" s="479"/>
      <c r="F14" s="479"/>
      <c r="G14" s="479"/>
      <c r="H14" s="479"/>
      <c r="I14" s="479"/>
      <c r="J14" s="479"/>
      <c r="K14" s="479"/>
      <c r="L14" s="479"/>
      <c r="M14" s="479"/>
      <c r="N14" s="479">
        <v>3734700</v>
      </c>
      <c r="O14" s="479"/>
      <c r="P14" s="479"/>
      <c r="Q14" s="479"/>
      <c r="R14" s="479"/>
      <c r="S14" s="479"/>
      <c r="T14" s="463"/>
      <c r="U14" s="463"/>
      <c r="V14" s="463"/>
      <c r="W14" s="463"/>
      <c r="X14" s="463"/>
      <c r="Y14" s="827"/>
      <c r="Z14" s="463"/>
      <c r="AA14" s="463"/>
      <c r="AC14" s="486"/>
    </row>
    <row r="15" spans="1:29" s="667" customFormat="1" ht="54" customHeight="1">
      <c r="A15" s="460">
        <v>1</v>
      </c>
      <c r="B15" s="485" t="s">
        <v>1079</v>
      </c>
      <c r="C15" s="460"/>
      <c r="D15" s="460"/>
      <c r="E15" s="478"/>
      <c r="F15" s="478"/>
      <c r="G15" s="478"/>
      <c r="H15" s="478"/>
      <c r="I15" s="478"/>
      <c r="J15" s="478"/>
      <c r="K15" s="478"/>
      <c r="L15" s="478"/>
      <c r="M15" s="478"/>
      <c r="N15" s="478">
        <v>3361230</v>
      </c>
      <c r="O15" s="478"/>
      <c r="P15" s="478"/>
      <c r="Q15" s="478"/>
      <c r="R15" s="478"/>
      <c r="S15" s="478"/>
      <c r="T15" s="460"/>
      <c r="U15" s="460"/>
      <c r="V15" s="460"/>
      <c r="W15" s="460"/>
      <c r="X15" s="460"/>
      <c r="Y15" s="826"/>
      <c r="Z15" s="460"/>
      <c r="AA15" s="460"/>
      <c r="AC15" s="462"/>
    </row>
    <row r="16" spans="1:29" s="667" customFormat="1" ht="69" customHeight="1">
      <c r="A16" s="460">
        <v>2</v>
      </c>
      <c r="B16" s="485" t="s">
        <v>1000</v>
      </c>
      <c r="C16" s="460"/>
      <c r="D16" s="460"/>
      <c r="E16" s="478"/>
      <c r="F16" s="478"/>
      <c r="G16" s="478"/>
      <c r="H16" s="478"/>
      <c r="I16" s="478"/>
      <c r="J16" s="478"/>
      <c r="K16" s="478"/>
      <c r="L16" s="478"/>
      <c r="M16" s="478"/>
      <c r="N16" s="478">
        <v>373470</v>
      </c>
      <c r="O16" s="478"/>
      <c r="P16" s="478"/>
      <c r="Q16" s="478"/>
      <c r="R16" s="478"/>
      <c r="S16" s="478"/>
      <c r="T16" s="460"/>
      <c r="U16" s="460"/>
      <c r="V16" s="460"/>
      <c r="W16" s="460"/>
      <c r="X16" s="460" t="s">
        <v>1010</v>
      </c>
      <c r="Y16" s="826"/>
      <c r="Z16" s="460"/>
      <c r="AA16" s="460"/>
      <c r="AC16" s="462"/>
    </row>
    <row r="17" spans="1:29" s="668" customFormat="1" ht="48" customHeight="1">
      <c r="A17" s="463" t="s">
        <v>113</v>
      </c>
      <c r="B17" s="487" t="s">
        <v>1001</v>
      </c>
      <c r="C17" s="463"/>
      <c r="D17" s="463"/>
      <c r="E17" s="479"/>
      <c r="F17" s="479"/>
      <c r="G17" s="479"/>
      <c r="H17" s="479"/>
      <c r="I17" s="479"/>
      <c r="J17" s="479"/>
      <c r="K17" s="479"/>
      <c r="L17" s="479"/>
      <c r="M17" s="479"/>
      <c r="N17" s="479">
        <v>1308750</v>
      </c>
      <c r="O17" s="479"/>
      <c r="P17" s="479"/>
      <c r="Q17" s="479"/>
      <c r="R17" s="479"/>
      <c r="S17" s="479"/>
      <c r="T17" s="463"/>
      <c r="U17" s="463"/>
      <c r="V17" s="463"/>
      <c r="W17" s="463"/>
      <c r="X17" s="463" t="s">
        <v>1862</v>
      </c>
      <c r="Y17" s="827"/>
      <c r="Z17" s="463"/>
      <c r="AA17" s="463"/>
      <c r="AC17" s="486"/>
    </row>
    <row r="18" spans="1:29" s="814" customFormat="1" ht="23.25" hidden="1" customHeight="1">
      <c r="A18" s="500">
        <v>1</v>
      </c>
      <c r="B18" s="501" t="s">
        <v>1765</v>
      </c>
      <c r="C18" s="500"/>
      <c r="D18" s="500"/>
      <c r="E18" s="502"/>
      <c r="F18" s="502"/>
      <c r="G18" s="502"/>
      <c r="H18" s="502"/>
      <c r="I18" s="502"/>
      <c r="J18" s="502"/>
      <c r="K18" s="502"/>
      <c r="L18" s="502"/>
      <c r="M18" s="502"/>
      <c r="N18" s="502">
        <v>1308750</v>
      </c>
      <c r="O18" s="502"/>
      <c r="P18" s="502"/>
      <c r="Q18" s="502"/>
      <c r="R18" s="502"/>
      <c r="S18" s="502"/>
      <c r="T18" s="500"/>
      <c r="U18" s="500"/>
      <c r="V18" s="500"/>
      <c r="W18" s="500"/>
      <c r="X18" s="500"/>
      <c r="Y18" s="828"/>
      <c r="Z18" s="500"/>
      <c r="AA18" s="500"/>
      <c r="AC18" s="504"/>
    </row>
    <row r="19" spans="1:29" s="667" customFormat="1" ht="57.75" customHeight="1">
      <c r="A19" s="460">
        <v>1</v>
      </c>
      <c r="B19" s="534" t="s">
        <v>1785</v>
      </c>
      <c r="C19" s="460"/>
      <c r="D19" s="460"/>
      <c r="E19" s="478"/>
      <c r="F19" s="478"/>
      <c r="G19" s="478"/>
      <c r="H19" s="478"/>
      <c r="I19" s="478"/>
      <c r="J19" s="478"/>
      <c r="K19" s="478"/>
      <c r="L19" s="478"/>
      <c r="M19" s="478"/>
      <c r="N19" s="478">
        <v>855000</v>
      </c>
      <c r="O19" s="478"/>
      <c r="P19" s="478"/>
      <c r="Q19" s="478"/>
      <c r="R19" s="478"/>
      <c r="S19" s="478"/>
      <c r="T19" s="460"/>
      <c r="U19" s="460"/>
      <c r="V19" s="460"/>
      <c r="W19" s="460"/>
      <c r="X19" s="460" t="s">
        <v>1770</v>
      </c>
      <c r="Y19" s="826"/>
      <c r="Z19" s="460"/>
      <c r="AA19" s="460"/>
      <c r="AC19" s="462"/>
    </row>
    <row r="20" spans="1:29" s="667" customFormat="1" ht="30">
      <c r="A20" s="460">
        <v>2</v>
      </c>
      <c r="B20" s="534" t="s">
        <v>1786</v>
      </c>
      <c r="C20" s="460"/>
      <c r="D20" s="460"/>
      <c r="E20" s="478"/>
      <c r="F20" s="478"/>
      <c r="G20" s="478"/>
      <c r="H20" s="478"/>
      <c r="I20" s="478"/>
      <c r="J20" s="478"/>
      <c r="K20" s="478"/>
      <c r="L20" s="478"/>
      <c r="M20" s="478"/>
      <c r="N20" s="478">
        <v>453750</v>
      </c>
      <c r="O20" s="478"/>
      <c r="P20" s="478"/>
      <c r="Q20" s="478"/>
      <c r="R20" s="478"/>
      <c r="S20" s="478"/>
      <c r="T20" s="460"/>
      <c r="U20" s="460"/>
      <c r="V20" s="460"/>
      <c r="W20" s="460"/>
      <c r="X20" s="460"/>
      <c r="Y20" s="826"/>
      <c r="Z20" s="460"/>
      <c r="AA20" s="460"/>
      <c r="AC20" s="462"/>
    </row>
    <row r="21" spans="1:29" s="667" customFormat="1">
      <c r="A21" s="460"/>
      <c r="B21" s="485" t="s">
        <v>13</v>
      </c>
      <c r="C21" s="460"/>
      <c r="D21" s="460"/>
      <c r="E21" s="478"/>
      <c r="F21" s="478"/>
      <c r="G21" s="478"/>
      <c r="H21" s="478"/>
      <c r="I21" s="478"/>
      <c r="J21" s="478"/>
      <c r="K21" s="478"/>
      <c r="L21" s="478"/>
      <c r="M21" s="478"/>
      <c r="N21" s="478"/>
      <c r="O21" s="478"/>
      <c r="P21" s="478"/>
      <c r="Q21" s="478"/>
      <c r="R21" s="478"/>
      <c r="S21" s="478"/>
      <c r="T21" s="460"/>
      <c r="U21" s="460"/>
      <c r="V21" s="460"/>
      <c r="W21" s="460"/>
      <c r="X21" s="460"/>
      <c r="Y21" s="826"/>
      <c r="Z21" s="460"/>
      <c r="AA21" s="460"/>
      <c r="AC21" s="462"/>
    </row>
    <row r="22" spans="1:29" s="667" customFormat="1" ht="32.25" customHeight="1">
      <c r="A22" s="460" t="s">
        <v>346</v>
      </c>
      <c r="B22" s="485" t="s">
        <v>1768</v>
      </c>
      <c r="C22" s="460"/>
      <c r="D22" s="460"/>
      <c r="E22" s="478"/>
      <c r="F22" s="478"/>
      <c r="G22" s="478"/>
      <c r="H22" s="478"/>
      <c r="I22" s="478"/>
      <c r="J22" s="478"/>
      <c r="K22" s="478"/>
      <c r="L22" s="478"/>
      <c r="M22" s="478"/>
      <c r="N22" s="478">
        <v>204187.5</v>
      </c>
      <c r="O22" s="478"/>
      <c r="P22" s="478"/>
      <c r="Q22" s="478"/>
      <c r="R22" s="478"/>
      <c r="S22" s="478"/>
      <c r="T22" s="460"/>
      <c r="U22" s="460"/>
      <c r="V22" s="460"/>
      <c r="W22" s="460"/>
      <c r="X22" s="460"/>
      <c r="Y22" s="826"/>
      <c r="Z22" s="460"/>
      <c r="AA22" s="460"/>
      <c r="AC22" s="462"/>
    </row>
    <row r="23" spans="1:29" s="667" customFormat="1">
      <c r="A23" s="460" t="s">
        <v>347</v>
      </c>
      <c r="B23" s="485" t="s">
        <v>1766</v>
      </c>
      <c r="C23" s="460"/>
      <c r="D23" s="460"/>
      <c r="E23" s="478"/>
      <c r="F23" s="478"/>
      <c r="G23" s="478"/>
      <c r="H23" s="478"/>
      <c r="I23" s="478"/>
      <c r="J23" s="478"/>
      <c r="K23" s="478"/>
      <c r="L23" s="478"/>
      <c r="M23" s="478"/>
      <c r="N23" s="478">
        <v>204187.5</v>
      </c>
      <c r="O23" s="478"/>
      <c r="P23" s="478"/>
      <c r="Q23" s="478"/>
      <c r="R23" s="478"/>
      <c r="S23" s="478"/>
      <c r="T23" s="460"/>
      <c r="U23" s="460"/>
      <c r="V23" s="460"/>
      <c r="W23" s="460"/>
      <c r="X23" s="460"/>
      <c r="Y23" s="826"/>
      <c r="Z23" s="460"/>
      <c r="AA23" s="460"/>
      <c r="AC23" s="462"/>
    </row>
    <row r="24" spans="1:29" s="667" customFormat="1">
      <c r="A24" s="460" t="s">
        <v>348</v>
      </c>
      <c r="B24" s="485" t="s">
        <v>1767</v>
      </c>
      <c r="C24" s="460"/>
      <c r="D24" s="460"/>
      <c r="E24" s="478"/>
      <c r="F24" s="478"/>
      <c r="G24" s="478"/>
      <c r="H24" s="478"/>
      <c r="I24" s="478"/>
      <c r="J24" s="478"/>
      <c r="K24" s="478"/>
      <c r="L24" s="478"/>
      <c r="M24" s="478"/>
      <c r="N24" s="478">
        <v>45375</v>
      </c>
      <c r="O24" s="478"/>
      <c r="P24" s="478"/>
      <c r="Q24" s="478"/>
      <c r="R24" s="478"/>
      <c r="S24" s="478"/>
      <c r="T24" s="460"/>
      <c r="U24" s="460"/>
      <c r="V24" s="460"/>
      <c r="W24" s="460"/>
      <c r="X24" s="460"/>
      <c r="Y24" s="826"/>
      <c r="Z24" s="460"/>
      <c r="AA24" s="460"/>
      <c r="AC24" s="462"/>
    </row>
    <row r="25" spans="1:29" s="814" customFormat="1" hidden="1">
      <c r="A25" s="500"/>
      <c r="B25" s="501"/>
      <c r="C25" s="500"/>
      <c r="D25" s="500"/>
      <c r="E25" s="502"/>
      <c r="F25" s="502"/>
      <c r="G25" s="502"/>
      <c r="H25" s="502"/>
      <c r="I25" s="502"/>
      <c r="J25" s="502"/>
      <c r="K25" s="502"/>
      <c r="L25" s="502"/>
      <c r="M25" s="502"/>
      <c r="N25" s="502"/>
      <c r="O25" s="502"/>
      <c r="P25" s="502"/>
      <c r="Q25" s="502"/>
      <c r="R25" s="502"/>
      <c r="S25" s="502"/>
      <c r="T25" s="500"/>
      <c r="U25" s="500"/>
      <c r="V25" s="500"/>
      <c r="W25" s="500"/>
      <c r="X25" s="500"/>
      <c r="Y25" s="828"/>
      <c r="Z25" s="500"/>
      <c r="AA25" s="500"/>
      <c r="AC25" s="504"/>
    </row>
    <row r="26" spans="1:29" s="668" customFormat="1" ht="24" customHeight="1">
      <c r="A26" s="463" t="s">
        <v>133</v>
      </c>
      <c r="B26" s="487" t="s">
        <v>1002</v>
      </c>
      <c r="C26" s="463"/>
      <c r="D26" s="463"/>
      <c r="E26" s="479"/>
      <c r="F26" s="479"/>
      <c r="G26" s="479"/>
      <c r="H26" s="479"/>
      <c r="I26" s="479"/>
      <c r="J26" s="479"/>
      <c r="K26" s="479"/>
      <c r="L26" s="479"/>
      <c r="M26" s="479"/>
      <c r="N26" s="479">
        <v>168000</v>
      </c>
      <c r="O26" s="479"/>
      <c r="P26" s="479"/>
      <c r="Q26" s="479"/>
      <c r="R26" s="479"/>
      <c r="S26" s="479"/>
      <c r="T26" s="463"/>
      <c r="U26" s="463"/>
      <c r="V26" s="463"/>
      <c r="W26" s="463"/>
      <c r="X26" s="463"/>
      <c r="Y26" s="827"/>
      <c r="Z26" s="463"/>
      <c r="AA26" s="463"/>
      <c r="AC26" s="486"/>
    </row>
    <row r="27" spans="1:29" s="668" customFormat="1" ht="22.5" customHeight="1">
      <c r="A27" s="463" t="s">
        <v>283</v>
      </c>
      <c r="B27" s="487" t="s">
        <v>1003</v>
      </c>
      <c r="C27" s="463"/>
      <c r="D27" s="463"/>
      <c r="E27" s="479"/>
      <c r="F27" s="479"/>
      <c r="G27" s="479"/>
      <c r="H27" s="479"/>
      <c r="I27" s="479"/>
      <c r="J27" s="479"/>
      <c r="K27" s="479"/>
      <c r="L27" s="479"/>
      <c r="M27" s="479"/>
      <c r="N27" s="479">
        <v>1100</v>
      </c>
      <c r="O27" s="479"/>
      <c r="P27" s="479"/>
      <c r="Q27" s="479"/>
      <c r="R27" s="479"/>
      <c r="S27" s="479"/>
      <c r="T27" s="463"/>
      <c r="U27" s="463"/>
      <c r="V27" s="463"/>
      <c r="W27" s="463"/>
      <c r="X27" s="463"/>
      <c r="Y27" s="827"/>
      <c r="Z27" s="463"/>
      <c r="AA27" s="463"/>
      <c r="AC27" s="486"/>
    </row>
    <row r="28" spans="1:29" s="668" customFormat="1" ht="22.5" hidden="1" customHeight="1">
      <c r="A28" s="463"/>
      <c r="B28" s="487"/>
      <c r="C28" s="463"/>
      <c r="D28" s="463"/>
      <c r="E28" s="479"/>
      <c r="F28" s="479"/>
      <c r="G28" s="479"/>
      <c r="H28" s="479"/>
      <c r="I28" s="479"/>
      <c r="J28" s="479"/>
      <c r="K28" s="479"/>
      <c r="L28" s="479"/>
      <c r="M28" s="479"/>
      <c r="N28" s="479"/>
      <c r="O28" s="479"/>
      <c r="P28" s="479"/>
      <c r="Q28" s="479"/>
      <c r="R28" s="479"/>
      <c r="S28" s="479"/>
      <c r="T28" s="463"/>
      <c r="U28" s="463"/>
      <c r="V28" s="463"/>
      <c r="W28" s="463"/>
      <c r="X28" s="463"/>
      <c r="Y28" s="827"/>
      <c r="Z28" s="463"/>
      <c r="AA28" s="463"/>
      <c r="AC28" s="486"/>
    </row>
    <row r="29" spans="1:29" s="668" customFormat="1" ht="35.25" customHeight="1">
      <c r="A29" s="463" t="s">
        <v>310</v>
      </c>
      <c r="B29" s="463" t="s">
        <v>1857</v>
      </c>
      <c r="C29" s="463"/>
      <c r="D29" s="463"/>
      <c r="E29" s="479">
        <v>9008608</v>
      </c>
      <c r="F29" s="479">
        <v>3537382</v>
      </c>
      <c r="G29" s="479">
        <v>2887727.8200000003</v>
      </c>
      <c r="H29" s="479">
        <v>688049.82000000007</v>
      </c>
      <c r="I29" s="479" t="e">
        <v>#REF!</v>
      </c>
      <c r="J29" s="479" t="e">
        <v>#REF!</v>
      </c>
      <c r="K29" s="479" t="e">
        <v>#REF!</v>
      </c>
      <c r="L29" s="479" t="e">
        <v>#REF!</v>
      </c>
      <c r="M29" s="479">
        <v>6683341</v>
      </c>
      <c r="N29" s="479">
        <v>3734517.4999999995</v>
      </c>
      <c r="O29" s="479">
        <v>7000</v>
      </c>
      <c r="P29" s="479">
        <v>0</v>
      </c>
      <c r="Q29" s="464">
        <v>3734517.5</v>
      </c>
      <c r="R29" s="479"/>
      <c r="S29" s="479"/>
      <c r="T29" s="463"/>
      <c r="U29" s="463"/>
      <c r="V29" s="463"/>
      <c r="W29" s="463"/>
      <c r="X29" s="463"/>
      <c r="Y29" s="827"/>
      <c r="Z29" s="463"/>
      <c r="AA29" s="463"/>
      <c r="AC29" s="486"/>
    </row>
    <row r="30" spans="1:29" s="668" customFormat="1" ht="37.5" customHeight="1">
      <c r="A30" s="463" t="s">
        <v>95</v>
      </c>
      <c r="B30" s="487" t="s">
        <v>1096</v>
      </c>
      <c r="C30" s="463"/>
      <c r="D30" s="463"/>
      <c r="E30" s="479">
        <v>0</v>
      </c>
      <c r="F30" s="479">
        <v>0</v>
      </c>
      <c r="G30" s="479">
        <v>0</v>
      </c>
      <c r="H30" s="479">
        <v>0</v>
      </c>
      <c r="I30" s="479" t="e">
        <v>#REF!</v>
      </c>
      <c r="J30" s="479" t="e">
        <v>#REF!</v>
      </c>
      <c r="K30" s="479" t="e">
        <v>#REF!</v>
      </c>
      <c r="L30" s="479" t="e">
        <v>#REF!</v>
      </c>
      <c r="M30" s="479">
        <v>1008368.9999999997</v>
      </c>
      <c r="N30" s="479">
        <v>1008368.9999999997</v>
      </c>
      <c r="O30" s="479">
        <v>7000</v>
      </c>
      <c r="P30" s="479">
        <v>0</v>
      </c>
      <c r="Q30" s="479">
        <v>1008369</v>
      </c>
      <c r="R30" s="479">
        <v>1008369</v>
      </c>
      <c r="S30" s="479"/>
      <c r="T30" s="463"/>
      <c r="U30" s="463"/>
      <c r="V30" s="463"/>
      <c r="W30" s="463"/>
      <c r="X30" s="463" t="s">
        <v>1080</v>
      </c>
      <c r="Y30" s="827"/>
      <c r="Z30" s="463"/>
      <c r="AA30" s="463"/>
      <c r="AC30" s="486"/>
    </row>
    <row r="31" spans="1:29" s="667" customFormat="1" ht="19.5" customHeight="1">
      <c r="A31" s="818">
        <v>1</v>
      </c>
      <c r="B31" s="548" t="s">
        <v>455</v>
      </c>
      <c r="C31" s="548"/>
      <c r="D31" s="460"/>
      <c r="E31" s="465"/>
      <c r="F31" s="465"/>
      <c r="G31" s="465"/>
      <c r="H31" s="465"/>
      <c r="I31" s="465" t="e">
        <v>#REF!</v>
      </c>
      <c r="J31" s="465" t="e">
        <v>#REF!</v>
      </c>
      <c r="K31" s="465" t="e">
        <v>#REF!</v>
      </c>
      <c r="L31" s="465" t="e">
        <v>#REF!</v>
      </c>
      <c r="M31" s="465">
        <v>106920.71524870901</v>
      </c>
      <c r="N31" s="465">
        <v>106920.71524870901</v>
      </c>
      <c r="O31" s="465"/>
      <c r="P31" s="465"/>
      <c r="Q31" s="465"/>
      <c r="R31" s="465"/>
      <c r="S31" s="465"/>
      <c r="T31" s="465" t="e">
        <f>#REF!+#REF!</f>
        <v>#REF!</v>
      </c>
      <c r="U31" s="465" t="e">
        <f>#REF!+#REF!</f>
        <v>#REF!</v>
      </c>
      <c r="V31" s="465" t="e">
        <f>#REF!+#REF!</f>
        <v>#REF!</v>
      </c>
      <c r="W31" s="465" t="e">
        <f>#REF!+#REF!</f>
        <v>#REF!</v>
      </c>
      <c r="X31" s="460"/>
      <c r="Y31" s="826"/>
      <c r="Z31" s="460"/>
      <c r="AA31" s="460"/>
      <c r="AC31" s="462"/>
    </row>
    <row r="32" spans="1:29" s="667" customFormat="1">
      <c r="A32" s="818">
        <v>2</v>
      </c>
      <c r="B32" s="548" t="s">
        <v>463</v>
      </c>
      <c r="C32" s="548"/>
      <c r="D32" s="567"/>
      <c r="E32" s="465"/>
      <c r="F32" s="465"/>
      <c r="G32" s="465"/>
      <c r="H32" s="465"/>
      <c r="I32" s="465" t="e">
        <v>#REF!</v>
      </c>
      <c r="J32" s="465" t="e">
        <v>#REF!</v>
      </c>
      <c r="K32" s="465" t="e">
        <v>#REF!</v>
      </c>
      <c r="L32" s="465" t="e">
        <v>#REF!</v>
      </c>
      <c r="M32" s="465">
        <v>130112.62407664524</v>
      </c>
      <c r="N32" s="465">
        <v>130112.62407664524</v>
      </c>
      <c r="O32" s="465"/>
      <c r="P32" s="465"/>
      <c r="Q32" s="465"/>
      <c r="R32" s="465"/>
      <c r="S32" s="465"/>
      <c r="T32" s="465" t="e">
        <f>#REF!+#REF!</f>
        <v>#REF!</v>
      </c>
      <c r="U32" s="465" t="e">
        <f>#REF!+#REF!</f>
        <v>#REF!</v>
      </c>
      <c r="V32" s="465" t="e">
        <f>#REF!+#REF!</f>
        <v>#REF!</v>
      </c>
      <c r="W32" s="465" t="e">
        <f>#REF!+#REF!</f>
        <v>#REF!</v>
      </c>
      <c r="X32" s="818"/>
      <c r="Y32" s="826"/>
      <c r="Z32" s="460"/>
      <c r="AA32" s="460"/>
      <c r="AC32" s="462"/>
    </row>
    <row r="33" spans="1:29" s="667" customFormat="1">
      <c r="A33" s="818">
        <v>3</v>
      </c>
      <c r="B33" s="548" t="s">
        <v>464</v>
      </c>
      <c r="C33" s="469"/>
      <c r="D33" s="460"/>
      <c r="E33" s="465"/>
      <c r="F33" s="465"/>
      <c r="G33" s="465"/>
      <c r="H33" s="465"/>
      <c r="I33" s="465" t="e">
        <v>#REF!</v>
      </c>
      <c r="J33" s="465" t="e">
        <v>#REF!</v>
      </c>
      <c r="K33" s="465" t="e">
        <v>#REF!</v>
      </c>
      <c r="L33" s="465" t="e">
        <v>#REF!</v>
      </c>
      <c r="M33" s="465">
        <v>125336.23035430309</v>
      </c>
      <c r="N33" s="465">
        <v>125336.23035430309</v>
      </c>
      <c r="O33" s="465"/>
      <c r="P33" s="465"/>
      <c r="Q33" s="465"/>
      <c r="R33" s="465"/>
      <c r="S33" s="465"/>
      <c r="T33" s="465" t="e">
        <f>#REF!+#REF!</f>
        <v>#REF!</v>
      </c>
      <c r="U33" s="465" t="e">
        <f>#REF!+#REF!</f>
        <v>#REF!</v>
      </c>
      <c r="V33" s="465" t="e">
        <f>#REF!+#REF!</f>
        <v>#REF!</v>
      </c>
      <c r="W33" s="465" t="e">
        <f>#REF!+#REF!</f>
        <v>#REF!</v>
      </c>
      <c r="X33" s="460"/>
      <c r="Y33" s="826"/>
      <c r="Z33" s="460"/>
      <c r="AA33" s="460"/>
      <c r="AC33" s="462"/>
    </row>
    <row r="34" spans="1:29" s="667" customFormat="1">
      <c r="A34" s="818">
        <v>4</v>
      </c>
      <c r="B34" s="548" t="s">
        <v>467</v>
      </c>
      <c r="C34" s="469"/>
      <c r="D34" s="460"/>
      <c r="E34" s="465"/>
      <c r="F34" s="465"/>
      <c r="G34" s="465"/>
      <c r="H34" s="465"/>
      <c r="I34" s="465" t="e">
        <v>#REF!</v>
      </c>
      <c r="J34" s="465" t="e">
        <v>#REF!</v>
      </c>
      <c r="K34" s="465" t="e">
        <v>#REF!</v>
      </c>
      <c r="L34" s="465" t="e">
        <v>#REF!</v>
      </c>
      <c r="M34" s="465">
        <v>109686.66918050194</v>
      </c>
      <c r="N34" s="465">
        <v>109686.66918050194</v>
      </c>
      <c r="O34" s="465"/>
      <c r="P34" s="465"/>
      <c r="Q34" s="465"/>
      <c r="R34" s="465"/>
      <c r="S34" s="465"/>
      <c r="T34" s="465" t="e">
        <f>#REF!</f>
        <v>#REF!</v>
      </c>
      <c r="U34" s="465" t="e">
        <f>#REF!</f>
        <v>#REF!</v>
      </c>
      <c r="V34" s="465" t="e">
        <f>#REF!</f>
        <v>#REF!</v>
      </c>
      <c r="W34" s="465" t="e">
        <f>#REF!</f>
        <v>#REF!</v>
      </c>
      <c r="X34" s="460"/>
      <c r="Y34" s="826"/>
      <c r="Z34" s="460"/>
      <c r="AA34" s="460"/>
      <c r="AC34" s="462"/>
    </row>
    <row r="35" spans="1:29" s="667" customFormat="1">
      <c r="A35" s="818">
        <v>5</v>
      </c>
      <c r="B35" s="548" t="s">
        <v>468</v>
      </c>
      <c r="C35" s="469"/>
      <c r="D35" s="460"/>
      <c r="E35" s="465"/>
      <c r="F35" s="465"/>
      <c r="G35" s="465"/>
      <c r="H35" s="465"/>
      <c r="I35" s="465" t="e">
        <v>#REF!</v>
      </c>
      <c r="J35" s="465" t="e">
        <v>#REF!</v>
      </c>
      <c r="K35" s="465" t="e">
        <v>#REF!</v>
      </c>
      <c r="L35" s="465" t="e">
        <v>#REF!</v>
      </c>
      <c r="M35" s="465">
        <v>82505.876987833079</v>
      </c>
      <c r="N35" s="465">
        <v>82505.876987833079</v>
      </c>
      <c r="O35" s="465">
        <v>7000</v>
      </c>
      <c r="P35" s="465"/>
      <c r="Q35" s="465"/>
      <c r="R35" s="465"/>
      <c r="S35" s="465"/>
      <c r="T35" s="465" t="e">
        <f>#REF!+#REF!</f>
        <v>#REF!</v>
      </c>
      <c r="U35" s="465" t="e">
        <f>#REF!+#REF!</f>
        <v>#REF!</v>
      </c>
      <c r="V35" s="465" t="e">
        <f>#REF!+#REF!</f>
        <v>#REF!</v>
      </c>
      <c r="W35" s="465" t="e">
        <f>#REF!+#REF!</f>
        <v>#REF!</v>
      </c>
      <c r="X35" s="460"/>
      <c r="Y35" s="826"/>
      <c r="Z35" s="460"/>
      <c r="AA35" s="460"/>
      <c r="AC35" s="462"/>
    </row>
    <row r="36" spans="1:29" s="667" customFormat="1">
      <c r="A36" s="818">
        <v>6</v>
      </c>
      <c r="B36" s="548" t="s">
        <v>471</v>
      </c>
      <c r="C36" s="469"/>
      <c r="D36" s="460"/>
      <c r="E36" s="465"/>
      <c r="F36" s="465"/>
      <c r="G36" s="465"/>
      <c r="H36" s="465"/>
      <c r="I36" s="465" t="e">
        <v>#REF!</v>
      </c>
      <c r="J36" s="465" t="e">
        <v>#REF!</v>
      </c>
      <c r="K36" s="465" t="e">
        <v>#REF!</v>
      </c>
      <c r="L36" s="465" t="e">
        <v>#REF!</v>
      </c>
      <c r="M36" s="465">
        <v>107140.17711530295</v>
      </c>
      <c r="N36" s="465">
        <v>107140.17711530295</v>
      </c>
      <c r="O36" s="465"/>
      <c r="P36" s="465"/>
      <c r="Q36" s="465"/>
      <c r="R36" s="465"/>
      <c r="S36" s="465"/>
      <c r="T36" s="465" t="e">
        <f>#REF!+#REF!</f>
        <v>#REF!</v>
      </c>
      <c r="U36" s="465" t="e">
        <f>#REF!+#REF!</f>
        <v>#REF!</v>
      </c>
      <c r="V36" s="465" t="e">
        <f>#REF!+#REF!</f>
        <v>#REF!</v>
      </c>
      <c r="W36" s="465" t="e">
        <f>#REF!+#REF!</f>
        <v>#REF!</v>
      </c>
      <c r="X36" s="460"/>
      <c r="Y36" s="826"/>
      <c r="Z36" s="460"/>
      <c r="AA36" s="460"/>
      <c r="AC36" s="462"/>
    </row>
    <row r="37" spans="1:29" s="667" customFormat="1">
      <c r="A37" s="818">
        <v>7</v>
      </c>
      <c r="B37" s="548" t="s">
        <v>472</v>
      </c>
      <c r="C37" s="469"/>
      <c r="D37" s="460"/>
      <c r="E37" s="465"/>
      <c r="F37" s="465"/>
      <c r="G37" s="465"/>
      <c r="H37" s="465"/>
      <c r="I37" s="465" t="e">
        <v>#REF!</v>
      </c>
      <c r="J37" s="465" t="e">
        <v>#REF!</v>
      </c>
      <c r="K37" s="465" t="e">
        <v>#REF!</v>
      </c>
      <c r="L37" s="465" t="e">
        <v>#REF!</v>
      </c>
      <c r="M37" s="465">
        <v>103085.14996268708</v>
      </c>
      <c r="N37" s="465">
        <v>103085.14996268708</v>
      </c>
      <c r="O37" s="465"/>
      <c r="P37" s="465"/>
      <c r="Q37" s="465"/>
      <c r="R37" s="465"/>
      <c r="S37" s="465"/>
      <c r="T37" s="465" t="e">
        <f>#REF!+#REF!</f>
        <v>#REF!</v>
      </c>
      <c r="U37" s="465" t="e">
        <f>#REF!+#REF!</f>
        <v>#REF!</v>
      </c>
      <c r="V37" s="465" t="e">
        <f>#REF!+#REF!</f>
        <v>#REF!</v>
      </c>
      <c r="W37" s="465" t="e">
        <f>#REF!+#REF!</f>
        <v>#REF!</v>
      </c>
      <c r="X37" s="460"/>
      <c r="Y37" s="826"/>
      <c r="Z37" s="460"/>
      <c r="AA37" s="460"/>
      <c r="AC37" s="462"/>
    </row>
    <row r="38" spans="1:29" s="667" customFormat="1">
      <c r="A38" s="818">
        <v>8</v>
      </c>
      <c r="B38" s="548" t="s">
        <v>473</v>
      </c>
      <c r="C38" s="469"/>
      <c r="D38" s="460"/>
      <c r="E38" s="465"/>
      <c r="F38" s="465"/>
      <c r="G38" s="465"/>
      <c r="H38" s="465"/>
      <c r="I38" s="465" t="e">
        <v>#REF!</v>
      </c>
      <c r="J38" s="465" t="e">
        <v>#REF!</v>
      </c>
      <c r="K38" s="465" t="e">
        <v>#REF!</v>
      </c>
      <c r="L38" s="465" t="e">
        <v>#REF!</v>
      </c>
      <c r="M38" s="465">
        <v>93875.280989309889</v>
      </c>
      <c r="N38" s="465">
        <v>93875.280989309889</v>
      </c>
      <c r="O38" s="465"/>
      <c r="P38" s="465"/>
      <c r="Q38" s="465"/>
      <c r="R38" s="465"/>
      <c r="S38" s="465"/>
      <c r="T38" s="465" t="e">
        <f>#REF!+#REF!</f>
        <v>#REF!</v>
      </c>
      <c r="U38" s="465" t="e">
        <f>#REF!+#REF!</f>
        <v>#REF!</v>
      </c>
      <c r="V38" s="465" t="e">
        <f>#REF!+#REF!</f>
        <v>#REF!</v>
      </c>
      <c r="W38" s="465" t="e">
        <f>#REF!+#REF!</f>
        <v>#REF!</v>
      </c>
      <c r="X38" s="460"/>
      <c r="Y38" s="826"/>
      <c r="Z38" s="460"/>
      <c r="AA38" s="460"/>
      <c r="AC38" s="462"/>
    </row>
    <row r="39" spans="1:29" s="667" customFormat="1">
      <c r="A39" s="818">
        <v>9</v>
      </c>
      <c r="B39" s="548" t="s">
        <v>476</v>
      </c>
      <c r="C39" s="469"/>
      <c r="D39" s="460"/>
      <c r="E39" s="465"/>
      <c r="F39" s="465"/>
      <c r="G39" s="465"/>
      <c r="H39" s="465"/>
      <c r="I39" s="465" t="e">
        <v>#REF!</v>
      </c>
      <c r="J39" s="465" t="e">
        <v>#REF!</v>
      </c>
      <c r="K39" s="465" t="e">
        <v>#REF!</v>
      </c>
      <c r="L39" s="465" t="e">
        <v>#REF!</v>
      </c>
      <c r="M39" s="465">
        <v>115440.94550841681</v>
      </c>
      <c r="N39" s="465">
        <v>115440.94550841681</v>
      </c>
      <c r="O39" s="465"/>
      <c r="P39" s="465"/>
      <c r="Q39" s="465"/>
      <c r="R39" s="465"/>
      <c r="S39" s="465"/>
      <c r="T39" s="465" t="e">
        <f>#REF!+#REF!</f>
        <v>#REF!</v>
      </c>
      <c r="U39" s="465" t="e">
        <f>#REF!+#REF!</f>
        <v>#REF!</v>
      </c>
      <c r="V39" s="465" t="e">
        <f>#REF!+#REF!</f>
        <v>#REF!</v>
      </c>
      <c r="W39" s="465" t="e">
        <f>#REF!+#REF!</f>
        <v>#REF!</v>
      </c>
      <c r="X39" s="460"/>
      <c r="Y39" s="826"/>
      <c r="Z39" s="460"/>
      <c r="AA39" s="460"/>
      <c r="AC39" s="462"/>
    </row>
    <row r="40" spans="1:29" s="667" customFormat="1">
      <c r="A40" s="818">
        <v>10</v>
      </c>
      <c r="B40" s="548" t="s">
        <v>480</v>
      </c>
      <c r="C40" s="469"/>
      <c r="D40" s="460"/>
      <c r="E40" s="465"/>
      <c r="F40" s="465"/>
      <c r="G40" s="465"/>
      <c r="H40" s="465"/>
      <c r="I40" s="465" t="e">
        <v>#REF!</v>
      </c>
      <c r="J40" s="465" t="e">
        <v>#REF!</v>
      </c>
      <c r="K40" s="465" t="e">
        <v>#REF!</v>
      </c>
      <c r="L40" s="465" t="e">
        <v>#REF!</v>
      </c>
      <c r="M40" s="465">
        <v>34265.330576290486</v>
      </c>
      <c r="N40" s="465">
        <v>34265.330576290486</v>
      </c>
      <c r="O40" s="465"/>
      <c r="P40" s="465"/>
      <c r="Q40" s="465"/>
      <c r="R40" s="465"/>
      <c r="S40" s="465"/>
      <c r="T40" s="465" t="e">
        <f>#REF!+#REF!</f>
        <v>#REF!</v>
      </c>
      <c r="U40" s="465" t="e">
        <f>#REF!+#REF!</f>
        <v>#REF!</v>
      </c>
      <c r="V40" s="465" t="e">
        <f>#REF!+#REF!</f>
        <v>#REF!</v>
      </c>
      <c r="W40" s="465" t="e">
        <f>#REF!+#REF!</f>
        <v>#REF!</v>
      </c>
      <c r="X40" s="460"/>
      <c r="Y40" s="826"/>
      <c r="Z40" s="460"/>
      <c r="AA40" s="460"/>
      <c r="AC40" s="462"/>
    </row>
    <row r="41" spans="1:29" s="668" customFormat="1" ht="47.25">
      <c r="A41" s="463" t="s">
        <v>113</v>
      </c>
      <c r="B41" s="487" t="s">
        <v>1097</v>
      </c>
      <c r="C41" s="463"/>
      <c r="D41" s="463"/>
      <c r="E41" s="479">
        <v>8600848</v>
      </c>
      <c r="F41" s="479">
        <v>3204848</v>
      </c>
      <c r="G41" s="479">
        <v>2734647.41</v>
      </c>
      <c r="H41" s="479">
        <v>587190.41</v>
      </c>
      <c r="I41" s="479">
        <v>196630</v>
      </c>
      <c r="J41" s="479">
        <v>184052</v>
      </c>
      <c r="K41" s="479">
        <v>30500</v>
      </c>
      <c r="L41" s="479">
        <v>30500</v>
      </c>
      <c r="M41" s="479">
        <v>5465922</v>
      </c>
      <c r="N41" s="479">
        <v>2558148.5</v>
      </c>
      <c r="O41" s="479">
        <v>0</v>
      </c>
      <c r="P41" s="479">
        <v>0</v>
      </c>
      <c r="Q41" s="479"/>
      <c r="R41" s="479"/>
      <c r="S41" s="479"/>
      <c r="T41" s="463"/>
      <c r="U41" s="463"/>
      <c r="V41" s="463"/>
      <c r="W41" s="463"/>
      <c r="X41" s="463" t="s">
        <v>1856</v>
      </c>
      <c r="Y41" s="827"/>
      <c r="Z41" s="463"/>
      <c r="AA41" s="463"/>
      <c r="AC41" s="486"/>
    </row>
    <row r="42" spans="1:29" s="668" customFormat="1">
      <c r="A42" s="463" t="s">
        <v>915</v>
      </c>
      <c r="B42" s="487" t="s">
        <v>1088</v>
      </c>
      <c r="C42" s="463"/>
      <c r="D42" s="463"/>
      <c r="E42" s="479"/>
      <c r="F42" s="479"/>
      <c r="G42" s="479"/>
      <c r="H42" s="479"/>
      <c r="I42" s="479"/>
      <c r="J42" s="479"/>
      <c r="K42" s="479"/>
      <c r="L42" s="479"/>
      <c r="M42" s="479">
        <v>66200</v>
      </c>
      <c r="N42" s="479">
        <v>66200</v>
      </c>
      <c r="O42" s="479"/>
      <c r="P42" s="479"/>
      <c r="Q42" s="479">
        <v>66200</v>
      </c>
      <c r="R42" s="479">
        <v>66200</v>
      </c>
      <c r="S42" s="479"/>
      <c r="T42" s="463"/>
      <c r="U42" s="463"/>
      <c r="V42" s="463"/>
      <c r="W42" s="463"/>
      <c r="X42" s="463" t="s">
        <v>1171</v>
      </c>
      <c r="Y42" s="827"/>
      <c r="Z42" s="463"/>
      <c r="AA42" s="463"/>
      <c r="AC42" s="486"/>
    </row>
    <row r="43" spans="1:29" s="668" customFormat="1">
      <c r="A43" s="463">
        <v>1</v>
      </c>
      <c r="B43" s="487" t="s">
        <v>1089</v>
      </c>
      <c r="C43" s="463"/>
      <c r="D43" s="463"/>
      <c r="E43" s="479"/>
      <c r="F43" s="479"/>
      <c r="G43" s="479"/>
      <c r="H43" s="479"/>
      <c r="I43" s="479"/>
      <c r="J43" s="479"/>
      <c r="K43" s="479"/>
      <c r="L43" s="479"/>
      <c r="M43" s="479">
        <v>15000</v>
      </c>
      <c r="N43" s="479">
        <v>15000</v>
      </c>
      <c r="O43" s="479"/>
      <c r="P43" s="479"/>
      <c r="Q43" s="479"/>
      <c r="R43" s="479"/>
      <c r="S43" s="479"/>
      <c r="T43" s="463"/>
      <c r="U43" s="463"/>
      <c r="V43" s="463"/>
      <c r="W43" s="463"/>
      <c r="X43" s="463"/>
      <c r="Y43" s="827"/>
      <c r="Z43" s="463"/>
      <c r="AA43" s="463"/>
      <c r="AC43" s="486"/>
    </row>
    <row r="44" spans="1:29" s="667" customFormat="1">
      <c r="A44" s="460"/>
      <c r="B44" s="485" t="s">
        <v>1090</v>
      </c>
      <c r="C44" s="460"/>
      <c r="D44" s="460"/>
      <c r="E44" s="478"/>
      <c r="F44" s="478"/>
      <c r="G44" s="478"/>
      <c r="H44" s="478"/>
      <c r="I44" s="478"/>
      <c r="J44" s="478"/>
      <c r="K44" s="478"/>
      <c r="L44" s="478"/>
      <c r="M44" s="478">
        <v>1320</v>
      </c>
      <c r="N44" s="478">
        <v>1320</v>
      </c>
      <c r="O44" s="478"/>
      <c r="P44" s="478"/>
      <c r="Q44" s="478"/>
      <c r="R44" s="478"/>
      <c r="S44" s="478"/>
      <c r="T44" s="460"/>
      <c r="U44" s="460"/>
      <c r="V44" s="460"/>
      <c r="W44" s="460"/>
      <c r="X44" s="460"/>
      <c r="Y44" s="826"/>
      <c r="Z44" s="460"/>
      <c r="AA44" s="460"/>
      <c r="AC44" s="462"/>
    </row>
    <row r="45" spans="1:29" s="667" customFormat="1">
      <c r="A45" s="460"/>
      <c r="B45" s="485" t="s">
        <v>1091</v>
      </c>
      <c r="C45" s="460"/>
      <c r="D45" s="460"/>
      <c r="E45" s="478"/>
      <c r="F45" s="478"/>
      <c r="G45" s="478"/>
      <c r="H45" s="478"/>
      <c r="I45" s="478"/>
      <c r="J45" s="478"/>
      <c r="K45" s="478"/>
      <c r="L45" s="478"/>
      <c r="M45" s="478">
        <v>4000</v>
      </c>
      <c r="N45" s="478">
        <v>4000</v>
      </c>
      <c r="O45" s="478"/>
      <c r="P45" s="478"/>
      <c r="Q45" s="478"/>
      <c r="R45" s="478"/>
      <c r="S45" s="478"/>
      <c r="T45" s="460"/>
      <c r="U45" s="460"/>
      <c r="V45" s="460"/>
      <c r="W45" s="460"/>
      <c r="X45" s="460"/>
      <c r="Y45" s="826"/>
      <c r="Z45" s="460"/>
      <c r="AA45" s="460"/>
      <c r="AC45" s="462"/>
    </row>
    <row r="46" spans="1:29" s="667" customFormat="1" ht="31.5">
      <c r="A46" s="460"/>
      <c r="B46" s="485" t="s">
        <v>1092</v>
      </c>
      <c r="C46" s="460"/>
      <c r="D46" s="460"/>
      <c r="E46" s="478"/>
      <c r="F46" s="478"/>
      <c r="G46" s="478"/>
      <c r="H46" s="478"/>
      <c r="I46" s="478"/>
      <c r="J46" s="478"/>
      <c r="K46" s="478"/>
      <c r="L46" s="478"/>
      <c r="M46" s="478">
        <v>1750</v>
      </c>
      <c r="N46" s="478">
        <v>1750</v>
      </c>
      <c r="O46" s="478"/>
      <c r="P46" s="478"/>
      <c r="Q46" s="478"/>
      <c r="R46" s="478"/>
      <c r="S46" s="478"/>
      <c r="T46" s="460"/>
      <c r="U46" s="460"/>
      <c r="V46" s="460"/>
      <c r="W46" s="460"/>
      <c r="X46" s="460"/>
      <c r="Y46" s="826"/>
      <c r="Z46" s="460"/>
      <c r="AA46" s="460"/>
      <c r="AC46" s="462"/>
    </row>
    <row r="47" spans="1:29" s="667" customFormat="1">
      <c r="A47" s="460"/>
      <c r="B47" s="485" t="s">
        <v>1093</v>
      </c>
      <c r="C47" s="460"/>
      <c r="D47" s="460"/>
      <c r="E47" s="478"/>
      <c r="F47" s="478"/>
      <c r="G47" s="478"/>
      <c r="H47" s="478"/>
      <c r="I47" s="478"/>
      <c r="J47" s="478"/>
      <c r="K47" s="478"/>
      <c r="L47" s="478"/>
      <c r="M47" s="478">
        <v>7930</v>
      </c>
      <c r="N47" s="478">
        <v>7930</v>
      </c>
      <c r="O47" s="478"/>
      <c r="P47" s="478"/>
      <c r="Q47" s="478"/>
      <c r="R47" s="478"/>
      <c r="S47" s="478"/>
      <c r="T47" s="460"/>
      <c r="U47" s="460"/>
      <c r="V47" s="460"/>
      <c r="W47" s="460"/>
      <c r="X47" s="460"/>
      <c r="Y47" s="826"/>
      <c r="Z47" s="460"/>
      <c r="AA47" s="460"/>
      <c r="AC47" s="462"/>
    </row>
    <row r="48" spans="1:29" s="668" customFormat="1">
      <c r="A48" s="463">
        <v>2</v>
      </c>
      <c r="B48" s="487" t="s">
        <v>1094</v>
      </c>
      <c r="C48" s="463"/>
      <c r="D48" s="463"/>
      <c r="E48" s="479"/>
      <c r="F48" s="479"/>
      <c r="G48" s="479"/>
      <c r="H48" s="479"/>
      <c r="I48" s="479"/>
      <c r="J48" s="479"/>
      <c r="K48" s="479"/>
      <c r="L48" s="479"/>
      <c r="M48" s="479">
        <v>51200</v>
      </c>
      <c r="N48" s="479">
        <v>51200</v>
      </c>
      <c r="O48" s="479"/>
      <c r="P48" s="479"/>
      <c r="Q48" s="479"/>
      <c r="R48" s="479"/>
      <c r="S48" s="479"/>
      <c r="T48" s="463"/>
      <c r="U48" s="463"/>
      <c r="V48" s="463"/>
      <c r="W48" s="463"/>
      <c r="X48" s="463"/>
      <c r="Y48" s="827"/>
      <c r="Z48" s="463"/>
      <c r="AA48" s="463"/>
      <c r="AC48" s="486"/>
    </row>
    <row r="49" spans="1:38" s="667" customFormat="1">
      <c r="A49" s="460"/>
      <c r="B49" s="485" t="s">
        <v>1091</v>
      </c>
      <c r="C49" s="460"/>
      <c r="D49" s="460"/>
      <c r="E49" s="478"/>
      <c r="F49" s="478"/>
      <c r="G49" s="478"/>
      <c r="H49" s="478"/>
      <c r="I49" s="478"/>
      <c r="J49" s="478"/>
      <c r="K49" s="478"/>
      <c r="L49" s="478"/>
      <c r="M49" s="478">
        <v>7708</v>
      </c>
      <c r="N49" s="478">
        <v>7708</v>
      </c>
      <c r="O49" s="478"/>
      <c r="P49" s="478"/>
      <c r="Q49" s="478"/>
      <c r="R49" s="478"/>
      <c r="S49" s="478"/>
      <c r="T49" s="460"/>
      <c r="U49" s="460"/>
      <c r="V49" s="460"/>
      <c r="W49" s="460"/>
      <c r="X49" s="460"/>
      <c r="Y49" s="826"/>
      <c r="Z49" s="460"/>
      <c r="AA49" s="460"/>
      <c r="AC49" s="462"/>
    </row>
    <row r="50" spans="1:38" s="667" customFormat="1">
      <c r="A50" s="460"/>
      <c r="B50" s="485" t="s">
        <v>1090</v>
      </c>
      <c r="C50" s="460"/>
      <c r="D50" s="460"/>
      <c r="E50" s="478"/>
      <c r="F50" s="478"/>
      <c r="G50" s="478"/>
      <c r="H50" s="478"/>
      <c r="I50" s="478"/>
      <c r="J50" s="478"/>
      <c r="K50" s="478"/>
      <c r="L50" s="478"/>
      <c r="M50" s="478">
        <v>18798</v>
      </c>
      <c r="N50" s="478">
        <v>18798</v>
      </c>
      <c r="O50" s="478"/>
      <c r="P50" s="478"/>
      <c r="Q50" s="478"/>
      <c r="R50" s="478"/>
      <c r="S50" s="478"/>
      <c r="T50" s="460"/>
      <c r="U50" s="460"/>
      <c r="V50" s="460"/>
      <c r="W50" s="460"/>
      <c r="X50" s="460"/>
      <c r="Y50" s="826"/>
      <c r="Z50" s="460"/>
      <c r="AA50" s="460"/>
      <c r="AC50" s="462"/>
    </row>
    <row r="51" spans="1:38" s="667" customFormat="1" ht="31.5">
      <c r="A51" s="460"/>
      <c r="B51" s="485" t="s">
        <v>1092</v>
      </c>
      <c r="C51" s="460"/>
      <c r="D51" s="460"/>
      <c r="E51" s="478"/>
      <c r="F51" s="478"/>
      <c r="G51" s="478"/>
      <c r="H51" s="478"/>
      <c r="I51" s="478"/>
      <c r="J51" s="478"/>
      <c r="K51" s="478"/>
      <c r="L51" s="478"/>
      <c r="M51" s="478">
        <v>3200</v>
      </c>
      <c r="N51" s="478">
        <v>3200</v>
      </c>
      <c r="O51" s="478"/>
      <c r="P51" s="478"/>
      <c r="Q51" s="478"/>
      <c r="R51" s="478"/>
      <c r="S51" s="478"/>
      <c r="T51" s="460"/>
      <c r="U51" s="460"/>
      <c r="V51" s="460"/>
      <c r="W51" s="460"/>
      <c r="X51" s="460"/>
      <c r="Y51" s="826"/>
      <c r="Z51" s="460"/>
      <c r="AA51" s="460"/>
      <c r="AC51" s="462"/>
    </row>
    <row r="52" spans="1:38" s="667" customFormat="1" ht="31.5">
      <c r="A52" s="460"/>
      <c r="B52" s="485" t="s">
        <v>1095</v>
      </c>
      <c r="C52" s="460"/>
      <c r="D52" s="460"/>
      <c r="E52" s="478"/>
      <c r="F52" s="478"/>
      <c r="G52" s="478"/>
      <c r="H52" s="478"/>
      <c r="I52" s="478"/>
      <c r="J52" s="478"/>
      <c r="K52" s="478"/>
      <c r="L52" s="478"/>
      <c r="M52" s="478">
        <v>21494</v>
      </c>
      <c r="N52" s="478">
        <v>21494</v>
      </c>
      <c r="O52" s="478"/>
      <c r="P52" s="478"/>
      <c r="Q52" s="478"/>
      <c r="R52" s="478"/>
      <c r="S52" s="478"/>
      <c r="T52" s="460"/>
      <c r="U52" s="460"/>
      <c r="V52" s="460"/>
      <c r="W52" s="460"/>
      <c r="X52" s="460"/>
      <c r="Y52" s="826"/>
      <c r="Z52" s="460"/>
      <c r="AA52" s="460"/>
      <c r="AC52" s="462"/>
    </row>
    <row r="53" spans="1:38" s="668" customFormat="1">
      <c r="A53" s="463" t="s">
        <v>925</v>
      </c>
      <c r="B53" s="487" t="s">
        <v>1004</v>
      </c>
      <c r="C53" s="463"/>
      <c r="D53" s="463"/>
      <c r="E53" s="479">
        <v>1886867</v>
      </c>
      <c r="F53" s="479">
        <v>241654</v>
      </c>
      <c r="G53" s="479">
        <v>786939</v>
      </c>
      <c r="H53" s="479">
        <v>68845</v>
      </c>
      <c r="I53" s="479">
        <v>0</v>
      </c>
      <c r="J53" s="479">
        <v>0</v>
      </c>
      <c r="K53" s="479">
        <v>0</v>
      </c>
      <c r="L53" s="479">
        <v>0</v>
      </c>
      <c r="M53" s="479">
        <v>959147</v>
      </c>
      <c r="N53" s="479">
        <v>192158</v>
      </c>
      <c r="O53" s="479">
        <v>0</v>
      </c>
      <c r="P53" s="479">
        <v>0</v>
      </c>
      <c r="Q53" s="479">
        <v>192158</v>
      </c>
      <c r="R53" s="479">
        <v>192158</v>
      </c>
      <c r="S53" s="479"/>
      <c r="T53" s="463"/>
      <c r="U53" s="463"/>
      <c r="V53" s="463"/>
      <c r="W53" s="463"/>
      <c r="X53" s="463"/>
      <c r="Y53" s="827"/>
      <c r="Z53" s="463"/>
      <c r="AA53" s="463"/>
      <c r="AC53" s="486"/>
    </row>
    <row r="54" spans="1:38" s="668" customFormat="1" ht="31.5">
      <c r="A54" s="466" t="s">
        <v>459</v>
      </c>
      <c r="B54" s="467" t="s">
        <v>456</v>
      </c>
      <c r="C54" s="463"/>
      <c r="D54" s="463"/>
      <c r="E54" s="479">
        <v>1726202</v>
      </c>
      <c r="F54" s="479">
        <v>226221</v>
      </c>
      <c r="G54" s="479">
        <v>786939</v>
      </c>
      <c r="H54" s="479">
        <v>68845</v>
      </c>
      <c r="I54" s="479">
        <v>0</v>
      </c>
      <c r="J54" s="479">
        <v>0</v>
      </c>
      <c r="K54" s="479">
        <v>0</v>
      </c>
      <c r="L54" s="479">
        <v>0</v>
      </c>
      <c r="M54" s="479">
        <v>943714</v>
      </c>
      <c r="N54" s="479">
        <v>176725</v>
      </c>
      <c r="O54" s="479">
        <v>0</v>
      </c>
      <c r="P54" s="479">
        <v>0</v>
      </c>
      <c r="Q54" s="479"/>
      <c r="R54" s="479"/>
      <c r="S54" s="479"/>
      <c r="T54" s="463"/>
      <c r="U54" s="463"/>
      <c r="V54" s="463"/>
      <c r="W54" s="463"/>
      <c r="X54" s="463"/>
      <c r="Y54" s="827"/>
      <c r="Z54" s="463"/>
      <c r="AA54" s="463"/>
      <c r="AC54" s="486"/>
    </row>
    <row r="55" spans="1:38" s="667" customFormat="1" ht="36.75" customHeight="1">
      <c r="A55" s="460">
        <v>1</v>
      </c>
      <c r="B55" s="485" t="s">
        <v>525</v>
      </c>
      <c r="C55" s="460"/>
      <c r="D55" s="460" t="s">
        <v>566</v>
      </c>
      <c r="E55" s="478">
        <v>372546</v>
      </c>
      <c r="F55" s="478">
        <v>30755</v>
      </c>
      <c r="G55" s="478">
        <v>349403</v>
      </c>
      <c r="H55" s="478">
        <v>7500</v>
      </c>
      <c r="I55" s="478"/>
      <c r="J55" s="478"/>
      <c r="K55" s="478"/>
      <c r="L55" s="478"/>
      <c r="M55" s="478">
        <v>27615</v>
      </c>
      <c r="N55" s="478">
        <v>2000</v>
      </c>
      <c r="O55" s="478"/>
      <c r="P55" s="478"/>
      <c r="Q55" s="478"/>
      <c r="R55" s="478"/>
      <c r="S55" s="478"/>
      <c r="T55" s="460"/>
      <c r="U55" s="460"/>
      <c r="V55" s="460"/>
      <c r="W55" s="460"/>
      <c r="X55" s="460"/>
      <c r="Y55" s="826"/>
      <c r="Z55" s="460"/>
      <c r="AA55" s="460"/>
      <c r="AC55" s="462"/>
    </row>
    <row r="56" spans="1:38" s="667" customFormat="1" ht="84.75" customHeight="1">
      <c r="A56" s="460">
        <v>2</v>
      </c>
      <c r="B56" s="485" t="s">
        <v>598</v>
      </c>
      <c r="C56" s="460"/>
      <c r="D56" s="488" t="s">
        <v>1099</v>
      </c>
      <c r="E56" s="478">
        <v>1199000</v>
      </c>
      <c r="F56" s="478">
        <v>180000</v>
      </c>
      <c r="G56" s="478">
        <v>309693</v>
      </c>
      <c r="H56" s="478">
        <v>46534</v>
      </c>
      <c r="I56" s="478"/>
      <c r="J56" s="478"/>
      <c r="K56" s="478"/>
      <c r="L56" s="478"/>
      <c r="M56" s="478">
        <v>889307</v>
      </c>
      <c r="N56" s="478">
        <v>174070</v>
      </c>
      <c r="O56" s="478"/>
      <c r="P56" s="478"/>
      <c r="Q56" s="478"/>
      <c r="R56" s="478"/>
      <c r="S56" s="478"/>
      <c r="T56" s="460"/>
      <c r="U56" s="460"/>
      <c r="V56" s="460"/>
      <c r="W56" s="460"/>
      <c r="X56" s="460"/>
      <c r="Y56" s="826"/>
      <c r="Z56" s="460"/>
      <c r="AA56" s="460"/>
      <c r="AC56" s="462"/>
    </row>
    <row r="57" spans="1:38" s="667" customFormat="1" ht="67.5" customHeight="1">
      <c r="A57" s="460">
        <v>3</v>
      </c>
      <c r="B57" s="485" t="s">
        <v>1104</v>
      </c>
      <c r="C57" s="460"/>
      <c r="D57" s="460" t="s">
        <v>1105</v>
      </c>
      <c r="E57" s="478">
        <v>154656</v>
      </c>
      <c r="F57" s="478">
        <v>15466</v>
      </c>
      <c r="G57" s="478">
        <v>127843</v>
      </c>
      <c r="H57" s="478">
        <v>14811</v>
      </c>
      <c r="I57" s="478"/>
      <c r="J57" s="478"/>
      <c r="K57" s="478"/>
      <c r="L57" s="478"/>
      <c r="M57" s="478">
        <v>26792</v>
      </c>
      <c r="N57" s="478">
        <v>655</v>
      </c>
      <c r="O57" s="478"/>
      <c r="P57" s="478"/>
      <c r="Q57" s="478"/>
      <c r="R57" s="478"/>
      <c r="S57" s="478"/>
      <c r="T57" s="460"/>
      <c r="U57" s="460"/>
      <c r="V57" s="460"/>
      <c r="W57" s="460"/>
      <c r="X57" s="460"/>
      <c r="Y57" s="826"/>
      <c r="Z57" s="460"/>
      <c r="AA57" s="460"/>
      <c r="AC57" s="462"/>
    </row>
    <row r="58" spans="1:38" s="668" customFormat="1" ht="78.75">
      <c r="A58" s="466" t="s">
        <v>460</v>
      </c>
      <c r="B58" s="467" t="s">
        <v>461</v>
      </c>
      <c r="C58" s="463"/>
      <c r="D58" s="463"/>
      <c r="E58" s="479">
        <v>160665</v>
      </c>
      <c r="F58" s="479">
        <v>15433</v>
      </c>
      <c r="G58" s="479">
        <v>0</v>
      </c>
      <c r="H58" s="479">
        <v>0</v>
      </c>
      <c r="I58" s="479">
        <v>0</v>
      </c>
      <c r="J58" s="479">
        <v>0</v>
      </c>
      <c r="K58" s="479">
        <v>0</v>
      </c>
      <c r="L58" s="479">
        <v>0</v>
      </c>
      <c r="M58" s="479">
        <v>15433</v>
      </c>
      <c r="N58" s="479">
        <v>15433</v>
      </c>
      <c r="O58" s="479">
        <v>0</v>
      </c>
      <c r="P58" s="479">
        <v>0</v>
      </c>
      <c r="Q58" s="479"/>
      <c r="R58" s="479"/>
      <c r="S58" s="479"/>
      <c r="T58" s="463"/>
      <c r="U58" s="463"/>
      <c r="V58" s="463"/>
      <c r="W58" s="463"/>
      <c r="X58" s="463" t="s">
        <v>1683</v>
      </c>
      <c r="Y58" s="827"/>
      <c r="Z58" s="463"/>
      <c r="AA58" s="463"/>
      <c r="AC58" s="486"/>
      <c r="AK58" s="667"/>
      <c r="AL58" s="667"/>
    </row>
    <row r="59" spans="1:38" s="667" customFormat="1" ht="63">
      <c r="A59" s="471" t="s">
        <v>46</v>
      </c>
      <c r="B59" s="485" t="s">
        <v>1005</v>
      </c>
      <c r="C59" s="460"/>
      <c r="D59" s="460" t="s">
        <v>577</v>
      </c>
      <c r="E59" s="478">
        <v>160665</v>
      </c>
      <c r="F59" s="478">
        <v>15433</v>
      </c>
      <c r="G59" s="478"/>
      <c r="H59" s="478"/>
      <c r="I59" s="478"/>
      <c r="J59" s="478"/>
      <c r="K59" s="478"/>
      <c r="L59" s="478"/>
      <c r="M59" s="478">
        <v>15433</v>
      </c>
      <c r="N59" s="478">
        <v>15433</v>
      </c>
      <c r="O59" s="478"/>
      <c r="P59" s="478"/>
      <c r="Q59" s="478"/>
      <c r="R59" s="478"/>
      <c r="S59" s="478"/>
      <c r="T59" s="460"/>
      <c r="U59" s="460"/>
      <c r="V59" s="460"/>
      <c r="W59" s="460"/>
      <c r="X59" s="460"/>
      <c r="Y59" s="826"/>
      <c r="Z59" s="460"/>
      <c r="AA59" s="460"/>
      <c r="AC59" s="462"/>
    </row>
    <row r="60" spans="1:38" s="667" customFormat="1" hidden="1">
      <c r="A60" s="466"/>
      <c r="B60" s="467"/>
      <c r="C60" s="460"/>
      <c r="D60" s="460"/>
      <c r="E60" s="478"/>
      <c r="F60" s="478"/>
      <c r="G60" s="478"/>
      <c r="H60" s="478"/>
      <c r="I60" s="478"/>
      <c r="J60" s="478"/>
      <c r="K60" s="478"/>
      <c r="L60" s="478"/>
      <c r="M60" s="478"/>
      <c r="N60" s="478"/>
      <c r="O60" s="478"/>
      <c r="P60" s="478"/>
      <c r="Q60" s="478"/>
      <c r="R60" s="478"/>
      <c r="S60" s="478"/>
      <c r="T60" s="460"/>
      <c r="U60" s="460"/>
      <c r="V60" s="460"/>
      <c r="W60" s="460"/>
      <c r="X60" s="460"/>
      <c r="Y60" s="826"/>
      <c r="Z60" s="460"/>
      <c r="AA60" s="460"/>
      <c r="AC60" s="462"/>
    </row>
    <row r="61" spans="1:38" s="668" customFormat="1" ht="24" customHeight="1">
      <c r="A61" s="463" t="s">
        <v>927</v>
      </c>
      <c r="B61" s="487" t="s">
        <v>1022</v>
      </c>
      <c r="C61" s="463"/>
      <c r="D61" s="463"/>
      <c r="E61" s="479">
        <v>2854617</v>
      </c>
      <c r="F61" s="479">
        <v>1019617</v>
      </c>
      <c r="G61" s="479">
        <v>269650</v>
      </c>
      <c r="H61" s="479">
        <v>269650</v>
      </c>
      <c r="I61" s="479">
        <v>0</v>
      </c>
      <c r="J61" s="479">
        <v>0</v>
      </c>
      <c r="K61" s="479">
        <v>0</v>
      </c>
      <c r="L61" s="479">
        <v>0</v>
      </c>
      <c r="M61" s="479">
        <v>2584967</v>
      </c>
      <c r="N61" s="479">
        <v>749967</v>
      </c>
      <c r="O61" s="479">
        <v>0</v>
      </c>
      <c r="P61" s="479">
        <v>0</v>
      </c>
      <c r="Q61" s="479">
        <v>749967</v>
      </c>
      <c r="R61" s="479">
        <v>749967</v>
      </c>
      <c r="S61" s="479"/>
      <c r="T61" s="463"/>
      <c r="U61" s="463"/>
      <c r="V61" s="463"/>
      <c r="W61" s="463"/>
      <c r="X61" s="463" t="s">
        <v>1171</v>
      </c>
      <c r="Y61" s="827"/>
      <c r="Z61" s="463"/>
      <c r="AA61" s="463"/>
      <c r="AC61" s="486"/>
      <c r="AK61" s="667"/>
      <c r="AL61" s="667"/>
    </row>
    <row r="62" spans="1:38" s="668" customFormat="1" ht="31.5">
      <c r="A62" s="466" t="s">
        <v>459</v>
      </c>
      <c r="B62" s="467" t="s">
        <v>456</v>
      </c>
      <c r="C62" s="463"/>
      <c r="D62" s="463"/>
      <c r="E62" s="479">
        <v>1554617</v>
      </c>
      <c r="F62" s="479">
        <v>699617</v>
      </c>
      <c r="G62" s="479">
        <v>269650</v>
      </c>
      <c r="H62" s="479">
        <v>269650</v>
      </c>
      <c r="I62" s="479">
        <v>0</v>
      </c>
      <c r="J62" s="479">
        <v>0</v>
      </c>
      <c r="K62" s="479">
        <v>0</v>
      </c>
      <c r="L62" s="479">
        <v>0</v>
      </c>
      <c r="M62" s="479">
        <v>1284967</v>
      </c>
      <c r="N62" s="479">
        <v>429967</v>
      </c>
      <c r="O62" s="479">
        <v>0</v>
      </c>
      <c r="P62" s="479">
        <v>0</v>
      </c>
      <c r="Q62" s="479"/>
      <c r="R62" s="479"/>
      <c r="S62" s="479"/>
      <c r="T62" s="463"/>
      <c r="U62" s="463"/>
      <c r="V62" s="463"/>
      <c r="W62" s="463"/>
      <c r="X62" s="463"/>
      <c r="Y62" s="827"/>
      <c r="Z62" s="463"/>
      <c r="AA62" s="463"/>
      <c r="AC62" s="486"/>
      <c r="AK62" s="667"/>
      <c r="AL62" s="667"/>
    </row>
    <row r="63" spans="1:38" s="667" customFormat="1" ht="31.5">
      <c r="A63" s="460">
        <v>1</v>
      </c>
      <c r="B63" s="485" t="s">
        <v>1006</v>
      </c>
      <c r="C63" s="460"/>
      <c r="D63" s="460" t="s">
        <v>1023</v>
      </c>
      <c r="E63" s="478">
        <v>260000</v>
      </c>
      <c r="F63" s="478">
        <v>260000</v>
      </c>
      <c r="G63" s="478">
        <v>92151</v>
      </c>
      <c r="H63" s="478">
        <v>92151</v>
      </c>
      <c r="I63" s="478"/>
      <c r="J63" s="478"/>
      <c r="K63" s="478"/>
      <c r="L63" s="478"/>
      <c r="M63" s="478">
        <v>167849</v>
      </c>
      <c r="N63" s="478">
        <v>167849</v>
      </c>
      <c r="O63" s="478"/>
      <c r="P63" s="478"/>
      <c r="Q63" s="478"/>
      <c r="R63" s="478"/>
      <c r="S63" s="478"/>
      <c r="T63" s="460"/>
      <c r="U63" s="460"/>
      <c r="V63" s="460"/>
      <c r="W63" s="460"/>
      <c r="X63" s="460"/>
      <c r="Y63" s="826"/>
      <c r="Z63" s="460"/>
      <c r="AA63" s="460"/>
      <c r="AC63" s="462"/>
    </row>
    <row r="64" spans="1:38" s="667" customFormat="1" ht="47.25">
      <c r="A64" s="460">
        <v>2</v>
      </c>
      <c r="B64" s="485" t="s">
        <v>1007</v>
      </c>
      <c r="C64" s="460"/>
      <c r="D64" s="460" t="s">
        <v>1024</v>
      </c>
      <c r="E64" s="478">
        <v>147992</v>
      </c>
      <c r="F64" s="478">
        <v>147992</v>
      </c>
      <c r="G64" s="478">
        <v>57324</v>
      </c>
      <c r="H64" s="478">
        <v>57324</v>
      </c>
      <c r="I64" s="478"/>
      <c r="J64" s="478"/>
      <c r="K64" s="478"/>
      <c r="L64" s="478"/>
      <c r="M64" s="478">
        <v>90668</v>
      </c>
      <c r="N64" s="478">
        <v>90668</v>
      </c>
      <c r="O64" s="478"/>
      <c r="P64" s="478"/>
      <c r="Q64" s="478"/>
      <c r="R64" s="478"/>
      <c r="S64" s="478"/>
      <c r="T64" s="460"/>
      <c r="U64" s="460"/>
      <c r="V64" s="460"/>
      <c r="W64" s="460"/>
      <c r="X64" s="460"/>
      <c r="Y64" s="826"/>
      <c r="Z64" s="460"/>
      <c r="AA64" s="460"/>
      <c r="AC64" s="462"/>
    </row>
    <row r="65" spans="1:42" s="667" customFormat="1" ht="31.5">
      <c r="A65" s="460">
        <v>3</v>
      </c>
      <c r="B65" s="485" t="s">
        <v>1008</v>
      </c>
      <c r="C65" s="460"/>
      <c r="D65" s="460" t="s">
        <v>1025</v>
      </c>
      <c r="E65" s="478">
        <v>46625</v>
      </c>
      <c r="F65" s="478">
        <v>46625</v>
      </c>
      <c r="G65" s="478">
        <v>20175</v>
      </c>
      <c r="H65" s="478">
        <v>20175</v>
      </c>
      <c r="I65" s="478"/>
      <c r="J65" s="478"/>
      <c r="K65" s="478"/>
      <c r="L65" s="478"/>
      <c r="M65" s="478">
        <v>26450</v>
      </c>
      <c r="N65" s="478">
        <v>26450</v>
      </c>
      <c r="O65" s="478"/>
      <c r="P65" s="478"/>
      <c r="Q65" s="478"/>
      <c r="R65" s="478"/>
      <c r="S65" s="478"/>
      <c r="T65" s="460"/>
      <c r="U65" s="460"/>
      <c r="V65" s="460"/>
      <c r="W65" s="460"/>
      <c r="X65" s="460"/>
      <c r="Y65" s="826"/>
      <c r="Z65" s="460"/>
      <c r="AA65" s="460"/>
      <c r="AC65" s="462"/>
    </row>
    <row r="66" spans="1:42" s="667" customFormat="1" ht="78.75">
      <c r="A66" s="460">
        <v>4</v>
      </c>
      <c r="B66" s="485" t="s">
        <v>1009</v>
      </c>
      <c r="C66" s="460"/>
      <c r="D66" s="460" t="s">
        <v>1026</v>
      </c>
      <c r="E66" s="478">
        <v>1100000</v>
      </c>
      <c r="F66" s="478">
        <v>245000</v>
      </c>
      <c r="G66" s="478">
        <v>100000</v>
      </c>
      <c r="H66" s="478">
        <v>100000</v>
      </c>
      <c r="I66" s="478"/>
      <c r="J66" s="478"/>
      <c r="K66" s="478"/>
      <c r="L66" s="478"/>
      <c r="M66" s="478">
        <v>1000000</v>
      </c>
      <c r="N66" s="478">
        <v>145000</v>
      </c>
      <c r="O66" s="478"/>
      <c r="P66" s="478"/>
      <c r="Q66" s="478"/>
      <c r="R66" s="478"/>
      <c r="S66" s="478"/>
      <c r="T66" s="460"/>
      <c r="U66" s="460"/>
      <c r="V66" s="460"/>
      <c r="W66" s="460"/>
      <c r="X66" s="460"/>
      <c r="Y66" s="826"/>
      <c r="Z66" s="460"/>
      <c r="AA66" s="460"/>
      <c r="AC66" s="462"/>
    </row>
    <row r="67" spans="1:42" s="668" customFormat="1">
      <c r="A67" s="466" t="s">
        <v>460</v>
      </c>
      <c r="B67" s="467" t="s">
        <v>461</v>
      </c>
      <c r="C67" s="463"/>
      <c r="D67" s="463"/>
      <c r="E67" s="479">
        <v>1300000</v>
      </c>
      <c r="F67" s="479">
        <v>320000</v>
      </c>
      <c r="G67" s="479">
        <v>0</v>
      </c>
      <c r="H67" s="479">
        <v>0</v>
      </c>
      <c r="I67" s="479">
        <v>0</v>
      </c>
      <c r="J67" s="479">
        <v>0</v>
      </c>
      <c r="K67" s="479">
        <v>0</v>
      </c>
      <c r="L67" s="479">
        <v>0</v>
      </c>
      <c r="M67" s="479">
        <v>1300000</v>
      </c>
      <c r="N67" s="479">
        <v>320000</v>
      </c>
      <c r="O67" s="479">
        <v>0</v>
      </c>
      <c r="P67" s="479">
        <v>0</v>
      </c>
      <c r="Q67" s="479"/>
      <c r="R67" s="479"/>
      <c r="S67" s="479"/>
      <c r="T67" s="463"/>
      <c r="U67" s="463"/>
      <c r="V67" s="463"/>
      <c r="W67" s="463"/>
      <c r="X67" s="463"/>
      <c r="Y67" s="827"/>
      <c r="Z67" s="463"/>
      <c r="AA67" s="463"/>
      <c r="AC67" s="486"/>
      <c r="AK67" s="667"/>
      <c r="AL67" s="667"/>
    </row>
    <row r="68" spans="1:42" s="667" customFormat="1" ht="75" customHeight="1">
      <c r="A68" s="460">
        <v>1</v>
      </c>
      <c r="B68" s="485" t="s">
        <v>1027</v>
      </c>
      <c r="C68" s="460"/>
      <c r="D68" s="460"/>
      <c r="E68" s="478">
        <v>1300000</v>
      </c>
      <c r="F68" s="478">
        <v>320000</v>
      </c>
      <c r="G68" s="478"/>
      <c r="H68" s="478"/>
      <c r="I68" s="478"/>
      <c r="J68" s="478"/>
      <c r="K68" s="478"/>
      <c r="L68" s="478"/>
      <c r="M68" s="478">
        <v>1300000</v>
      </c>
      <c r="N68" s="478">
        <v>320000</v>
      </c>
      <c r="O68" s="478"/>
      <c r="P68" s="478"/>
      <c r="Q68" s="478"/>
      <c r="R68" s="478"/>
      <c r="S68" s="478"/>
      <c r="T68" s="460"/>
      <c r="U68" s="460"/>
      <c r="V68" s="460"/>
      <c r="W68" s="460"/>
      <c r="X68" s="460"/>
      <c r="Y68" s="826"/>
      <c r="Z68" s="460"/>
      <c r="AA68" s="460"/>
      <c r="AC68" s="462"/>
    </row>
    <row r="69" spans="1:42" s="667" customFormat="1" hidden="1">
      <c r="A69" s="460"/>
      <c r="B69" s="460"/>
      <c r="C69" s="460"/>
      <c r="D69" s="460"/>
      <c r="E69" s="478"/>
      <c r="F69" s="478"/>
      <c r="G69" s="478"/>
      <c r="H69" s="478"/>
      <c r="I69" s="478"/>
      <c r="J69" s="478"/>
      <c r="K69" s="478"/>
      <c r="L69" s="478"/>
      <c r="M69" s="478"/>
      <c r="N69" s="478"/>
      <c r="O69" s="478"/>
      <c r="P69" s="478"/>
      <c r="Q69" s="478"/>
      <c r="R69" s="478"/>
      <c r="S69" s="478"/>
      <c r="T69" s="460"/>
      <c r="U69" s="460"/>
      <c r="V69" s="460"/>
      <c r="W69" s="460"/>
      <c r="X69" s="460"/>
      <c r="Y69" s="826"/>
      <c r="Z69" s="460"/>
      <c r="AA69" s="460"/>
      <c r="AC69" s="462"/>
    </row>
    <row r="70" spans="1:42" s="668" customFormat="1" ht="26.25" hidden="1" customHeight="1">
      <c r="A70" s="463" t="s">
        <v>928</v>
      </c>
      <c r="B70" s="487" t="s">
        <v>1710</v>
      </c>
      <c r="C70" s="463"/>
      <c r="D70" s="463"/>
      <c r="E70" s="479">
        <v>3854464</v>
      </c>
      <c r="F70" s="479">
        <v>1943577</v>
      </c>
      <c r="G70" s="479">
        <v>1678058.4100000001</v>
      </c>
      <c r="H70" s="479">
        <v>248695.41</v>
      </c>
      <c r="I70" s="479">
        <v>196630</v>
      </c>
      <c r="J70" s="479">
        <v>184052</v>
      </c>
      <c r="K70" s="479">
        <v>30500</v>
      </c>
      <c r="L70" s="479">
        <v>30500</v>
      </c>
      <c r="M70" s="479">
        <v>1832608</v>
      </c>
      <c r="N70" s="479">
        <v>1549823.5</v>
      </c>
      <c r="O70" s="479">
        <v>0</v>
      </c>
      <c r="P70" s="479">
        <v>2319</v>
      </c>
      <c r="Q70" s="479"/>
      <c r="R70" s="479"/>
      <c r="S70" s="479"/>
      <c r="T70" s="463"/>
      <c r="U70" s="463"/>
      <c r="V70" s="463"/>
      <c r="W70" s="463"/>
      <c r="X70" s="463" t="s">
        <v>1750</v>
      </c>
      <c r="Y70" s="827"/>
      <c r="Z70" s="463"/>
      <c r="AA70" s="463"/>
      <c r="AC70" s="486"/>
      <c r="AK70" s="667"/>
      <c r="AL70" s="667"/>
    </row>
    <row r="71" spans="1:42" s="668" customFormat="1" ht="31.5" hidden="1">
      <c r="A71" s="466" t="s">
        <v>459</v>
      </c>
      <c r="B71" s="467" t="s">
        <v>456</v>
      </c>
      <c r="C71" s="463"/>
      <c r="D71" s="463"/>
      <c r="E71" s="479">
        <v>2126780</v>
      </c>
      <c r="F71" s="479">
        <v>596410</v>
      </c>
      <c r="G71" s="479">
        <v>1670358.4100000001</v>
      </c>
      <c r="H71" s="479">
        <v>240995.41</v>
      </c>
      <c r="I71" s="479">
        <v>8050</v>
      </c>
      <c r="J71" s="479">
        <v>8050</v>
      </c>
      <c r="K71" s="479">
        <v>0</v>
      </c>
      <c r="L71" s="479">
        <v>0</v>
      </c>
      <c r="M71" s="479">
        <v>378539</v>
      </c>
      <c r="N71" s="479">
        <v>290481.5</v>
      </c>
      <c r="O71" s="479">
        <v>0</v>
      </c>
      <c r="P71" s="479">
        <v>2319</v>
      </c>
      <c r="Q71" s="479">
        <v>290481.5</v>
      </c>
      <c r="R71" s="479"/>
      <c r="S71" s="479"/>
      <c r="T71" s="463"/>
      <c r="U71" s="463"/>
      <c r="V71" s="463"/>
      <c r="W71" s="463"/>
      <c r="X71" s="463" t="s">
        <v>1171</v>
      </c>
      <c r="Y71" s="827"/>
      <c r="Z71" s="463"/>
      <c r="AA71" s="463"/>
      <c r="AC71" s="486"/>
      <c r="AG71" s="796"/>
      <c r="AH71" s="796"/>
      <c r="AI71" s="796" t="s">
        <v>1843</v>
      </c>
      <c r="AJ71" s="796" t="s">
        <v>1844</v>
      </c>
      <c r="AK71" s="667"/>
      <c r="AL71" s="667"/>
      <c r="AM71" s="796" t="s">
        <v>1845</v>
      </c>
      <c r="AN71" s="796" t="s">
        <v>1846</v>
      </c>
      <c r="AO71" s="796" t="s">
        <v>1847</v>
      </c>
      <c r="AP71" s="796" t="s">
        <v>1848</v>
      </c>
    </row>
    <row r="72" spans="1:42" s="667" customFormat="1" ht="78.75" hidden="1">
      <c r="A72" s="460">
        <v>1</v>
      </c>
      <c r="B72" s="485" t="s">
        <v>489</v>
      </c>
      <c r="C72" s="460"/>
      <c r="D72" s="460" t="s">
        <v>596</v>
      </c>
      <c r="E72" s="478">
        <v>121810</v>
      </c>
      <c r="F72" s="478">
        <v>95989</v>
      </c>
      <c r="G72" s="478">
        <v>80770.41</v>
      </c>
      <c r="H72" s="478">
        <v>54949.41</v>
      </c>
      <c r="I72" s="478"/>
      <c r="J72" s="478"/>
      <c r="K72" s="478"/>
      <c r="L72" s="478"/>
      <c r="M72" s="478">
        <v>17500</v>
      </c>
      <c r="N72" s="478">
        <v>15500</v>
      </c>
      <c r="O72" s="478"/>
      <c r="P72" s="478"/>
      <c r="Q72" s="478"/>
      <c r="R72" s="478"/>
      <c r="S72" s="478"/>
      <c r="T72" s="460"/>
      <c r="U72" s="460"/>
      <c r="V72" s="460"/>
      <c r="W72" s="460"/>
      <c r="X72" s="460" t="s">
        <v>1684</v>
      </c>
      <c r="Y72" s="826"/>
      <c r="Z72" s="460"/>
      <c r="AA72" s="460"/>
      <c r="AC72" s="462"/>
      <c r="AG72" s="819"/>
      <c r="AH72" s="819"/>
      <c r="AI72" s="819"/>
      <c r="AJ72" s="819"/>
      <c r="AM72" s="819"/>
      <c r="AN72" s="819"/>
      <c r="AO72" s="819"/>
      <c r="AP72" s="819"/>
    </row>
    <row r="73" spans="1:42" s="667" customFormat="1" ht="63" hidden="1">
      <c r="A73" s="460">
        <v>2</v>
      </c>
      <c r="B73" s="485" t="s">
        <v>495</v>
      </c>
      <c r="C73" s="460"/>
      <c r="D73" s="460" t="s">
        <v>503</v>
      </c>
      <c r="E73" s="478">
        <v>46000</v>
      </c>
      <c r="F73" s="478">
        <v>23000</v>
      </c>
      <c r="G73" s="478">
        <v>5000</v>
      </c>
      <c r="H73" s="478">
        <v>5000</v>
      </c>
      <c r="I73" s="478"/>
      <c r="J73" s="478"/>
      <c r="K73" s="478"/>
      <c r="L73" s="478"/>
      <c r="M73" s="478">
        <v>18000</v>
      </c>
      <c r="N73" s="478">
        <v>16000</v>
      </c>
      <c r="O73" s="478"/>
      <c r="P73" s="478"/>
      <c r="Q73" s="478"/>
      <c r="R73" s="478"/>
      <c r="S73" s="478"/>
      <c r="T73" s="460"/>
      <c r="U73" s="460"/>
      <c r="V73" s="460"/>
      <c r="W73" s="460"/>
      <c r="X73" s="460" t="s">
        <v>1685</v>
      </c>
      <c r="Y73" s="826"/>
      <c r="Z73" s="460"/>
      <c r="AA73" s="460"/>
      <c r="AC73" s="462"/>
      <c r="AG73" s="819"/>
      <c r="AH73" s="819"/>
      <c r="AI73" s="819"/>
      <c r="AJ73" s="819"/>
      <c r="AM73" s="819"/>
      <c r="AN73" s="819"/>
      <c r="AO73" s="819">
        <v>1</v>
      </c>
      <c r="AP73" s="819"/>
    </row>
    <row r="74" spans="1:42" s="667" customFormat="1" ht="52.5" hidden="1" customHeight="1">
      <c r="A74" s="460">
        <v>3</v>
      </c>
      <c r="B74" s="485" t="s">
        <v>1078</v>
      </c>
      <c r="C74" s="460"/>
      <c r="D74" s="460" t="s">
        <v>498</v>
      </c>
      <c r="E74" s="478">
        <v>14850</v>
      </c>
      <c r="F74" s="478">
        <v>14850</v>
      </c>
      <c r="G74" s="478">
        <v>3300</v>
      </c>
      <c r="H74" s="478">
        <v>3300</v>
      </c>
      <c r="I74" s="478"/>
      <c r="J74" s="478"/>
      <c r="K74" s="478"/>
      <c r="L74" s="478"/>
      <c r="M74" s="478">
        <v>11550</v>
      </c>
      <c r="N74" s="478">
        <v>9550</v>
      </c>
      <c r="O74" s="478"/>
      <c r="P74" s="478"/>
      <c r="Q74" s="478"/>
      <c r="R74" s="478"/>
      <c r="S74" s="478"/>
      <c r="T74" s="460"/>
      <c r="U74" s="460"/>
      <c r="V74" s="460"/>
      <c r="W74" s="460"/>
      <c r="X74" s="460" t="s">
        <v>1684</v>
      </c>
      <c r="Y74" s="826"/>
      <c r="Z74" s="460"/>
      <c r="AA74" s="460"/>
      <c r="AC74" s="462"/>
      <c r="AG74" s="819"/>
      <c r="AH74" s="819"/>
      <c r="AI74" s="819"/>
      <c r="AJ74" s="819"/>
      <c r="AM74" s="819"/>
      <c r="AN74" s="819"/>
      <c r="AO74" s="819"/>
      <c r="AP74" s="819"/>
    </row>
    <row r="75" spans="1:42" s="667" customFormat="1" ht="31.5" hidden="1">
      <c r="A75" s="460">
        <v>4</v>
      </c>
      <c r="B75" s="485" t="s">
        <v>1190</v>
      </c>
      <c r="C75" s="460"/>
      <c r="D75" s="460" t="s">
        <v>1191</v>
      </c>
      <c r="E75" s="478">
        <v>46351</v>
      </c>
      <c r="F75" s="478">
        <v>11351</v>
      </c>
      <c r="G75" s="478">
        <v>45557</v>
      </c>
      <c r="H75" s="478">
        <v>10557</v>
      </c>
      <c r="I75" s="478"/>
      <c r="J75" s="478"/>
      <c r="K75" s="478"/>
      <c r="L75" s="478"/>
      <c r="M75" s="478">
        <v>794</v>
      </c>
      <c r="N75" s="478">
        <v>794</v>
      </c>
      <c r="O75" s="478"/>
      <c r="P75" s="478"/>
      <c r="Q75" s="478"/>
      <c r="R75" s="478"/>
      <c r="S75" s="478"/>
      <c r="T75" s="460"/>
      <c r="U75" s="460"/>
      <c r="V75" s="460"/>
      <c r="W75" s="460"/>
      <c r="X75" s="460" t="s">
        <v>1192</v>
      </c>
      <c r="Y75" s="826"/>
      <c r="Z75" s="460"/>
      <c r="AA75" s="460"/>
      <c r="AC75" s="462"/>
      <c r="AG75" s="819"/>
      <c r="AH75" s="819"/>
      <c r="AI75" s="819"/>
      <c r="AJ75" s="819"/>
      <c r="AM75" s="819"/>
      <c r="AN75" s="819"/>
      <c r="AO75" s="819"/>
      <c r="AP75" s="819"/>
    </row>
    <row r="76" spans="1:42" s="667" customFormat="1" ht="63" hidden="1" customHeight="1">
      <c r="A76" s="460">
        <v>5</v>
      </c>
      <c r="B76" s="485" t="s">
        <v>1411</v>
      </c>
      <c r="C76" s="460"/>
      <c r="D76" s="460" t="s">
        <v>1412</v>
      </c>
      <c r="E76" s="478">
        <v>862695</v>
      </c>
      <c r="F76" s="478"/>
      <c r="G76" s="478">
        <v>848592</v>
      </c>
      <c r="H76" s="478"/>
      <c r="I76" s="478"/>
      <c r="J76" s="478"/>
      <c r="K76" s="478"/>
      <c r="L76" s="478"/>
      <c r="M76" s="478">
        <v>2319</v>
      </c>
      <c r="N76" s="478">
        <v>2319</v>
      </c>
      <c r="O76" s="478"/>
      <c r="P76" s="478">
        <v>2319</v>
      </c>
      <c r="Q76" s="478"/>
      <c r="R76" s="478"/>
      <c r="S76" s="478"/>
      <c r="T76" s="460"/>
      <c r="U76" s="460"/>
      <c r="V76" s="460"/>
      <c r="W76" s="460"/>
      <c r="X76" s="460" t="s">
        <v>1432</v>
      </c>
      <c r="Y76" s="826"/>
      <c r="Z76" s="460"/>
      <c r="AA76" s="460"/>
      <c r="AC76" s="462"/>
      <c r="AG76" s="819"/>
      <c r="AH76" s="819"/>
      <c r="AI76" s="819"/>
      <c r="AJ76" s="819"/>
      <c r="AM76" s="819"/>
      <c r="AN76" s="819"/>
      <c r="AO76" s="819"/>
      <c r="AP76" s="819">
        <v>1</v>
      </c>
    </row>
    <row r="77" spans="1:42" s="667" customFormat="1" ht="31.5" hidden="1">
      <c r="A77" s="460">
        <v>6</v>
      </c>
      <c r="B77" s="485" t="s">
        <v>494</v>
      </c>
      <c r="C77" s="460"/>
      <c r="D77" s="460" t="s">
        <v>502</v>
      </c>
      <c r="E77" s="478">
        <v>14100</v>
      </c>
      <c r="F77" s="478">
        <v>5000</v>
      </c>
      <c r="G77" s="478">
        <v>3100</v>
      </c>
      <c r="H77" s="478">
        <v>3100</v>
      </c>
      <c r="I77" s="478"/>
      <c r="J77" s="478"/>
      <c r="K77" s="478"/>
      <c r="L77" s="478"/>
      <c r="M77" s="478">
        <v>1900</v>
      </c>
      <c r="N77" s="478">
        <v>1900</v>
      </c>
      <c r="O77" s="478"/>
      <c r="P77" s="478"/>
      <c r="Q77" s="478"/>
      <c r="R77" s="478"/>
      <c r="S77" s="478"/>
      <c r="T77" s="460"/>
      <c r="U77" s="460"/>
      <c r="V77" s="460"/>
      <c r="W77" s="460"/>
      <c r="X77" s="460"/>
      <c r="Y77" s="826"/>
      <c r="Z77" s="460"/>
      <c r="AA77" s="460"/>
      <c r="AC77" s="462"/>
      <c r="AG77" s="819"/>
      <c r="AH77" s="819"/>
      <c r="AI77" s="819"/>
      <c r="AJ77" s="819"/>
      <c r="AM77" s="819"/>
      <c r="AN77" s="819"/>
      <c r="AO77" s="819"/>
      <c r="AP77" s="819"/>
    </row>
    <row r="78" spans="1:42" s="667" customFormat="1" ht="47.25" hidden="1">
      <c r="A78" s="460">
        <v>7</v>
      </c>
      <c r="B78" s="485" t="s">
        <v>574</v>
      </c>
      <c r="C78" s="460"/>
      <c r="D78" s="460" t="s">
        <v>1098</v>
      </c>
      <c r="E78" s="478">
        <v>220680</v>
      </c>
      <c r="F78" s="478">
        <v>39119</v>
      </c>
      <c r="G78" s="478">
        <v>193389</v>
      </c>
      <c r="H78" s="478">
        <v>21431</v>
      </c>
      <c r="I78" s="478"/>
      <c r="J78" s="478"/>
      <c r="K78" s="478"/>
      <c r="L78" s="478"/>
      <c r="M78" s="478">
        <v>27291</v>
      </c>
      <c r="N78" s="478">
        <v>17688</v>
      </c>
      <c r="O78" s="478"/>
      <c r="P78" s="478"/>
      <c r="Q78" s="478"/>
      <c r="R78" s="478"/>
      <c r="S78" s="478"/>
      <c r="T78" s="460"/>
      <c r="U78" s="460"/>
      <c r="V78" s="460"/>
      <c r="W78" s="460"/>
      <c r="X78" s="460"/>
      <c r="Y78" s="826"/>
      <c r="Z78" s="460"/>
      <c r="AA78" s="460"/>
      <c r="AC78" s="462"/>
      <c r="AG78" s="819"/>
      <c r="AH78" s="819"/>
      <c r="AI78" s="819"/>
      <c r="AJ78" s="819"/>
      <c r="AM78" s="819"/>
      <c r="AN78" s="819"/>
      <c r="AO78" s="819"/>
      <c r="AP78" s="819"/>
    </row>
    <row r="79" spans="1:42" s="667" customFormat="1" ht="31.5" hidden="1">
      <c r="A79" s="460">
        <v>8</v>
      </c>
      <c r="B79" s="485" t="s">
        <v>529</v>
      </c>
      <c r="C79" s="460"/>
      <c r="D79" s="460" t="s">
        <v>1101</v>
      </c>
      <c r="E79" s="478">
        <v>60000</v>
      </c>
      <c r="F79" s="478">
        <v>60000</v>
      </c>
      <c r="G79" s="478">
        <v>8826</v>
      </c>
      <c r="H79" s="478">
        <v>8826</v>
      </c>
      <c r="I79" s="478"/>
      <c r="J79" s="478"/>
      <c r="K79" s="478"/>
      <c r="L79" s="478"/>
      <c r="M79" s="478">
        <v>51174</v>
      </c>
      <c r="N79" s="478">
        <v>51174</v>
      </c>
      <c r="O79" s="478"/>
      <c r="P79" s="478"/>
      <c r="Q79" s="478"/>
      <c r="R79" s="478"/>
      <c r="S79" s="478"/>
      <c r="T79" s="460"/>
      <c r="U79" s="460"/>
      <c r="V79" s="460"/>
      <c r="W79" s="460"/>
      <c r="X79" s="460"/>
      <c r="Y79" s="826"/>
      <c r="Z79" s="460"/>
      <c r="AA79" s="460"/>
      <c r="AC79" s="462"/>
      <c r="AG79" s="819"/>
      <c r="AH79" s="819"/>
      <c r="AI79" s="819"/>
      <c r="AJ79" s="819"/>
      <c r="AM79" s="819"/>
      <c r="AN79" s="819"/>
      <c r="AO79" s="819">
        <v>1</v>
      </c>
      <c r="AP79" s="819"/>
    </row>
    <row r="80" spans="1:42" s="667" customFormat="1" ht="60" hidden="1" customHeight="1">
      <c r="A80" s="460">
        <v>9</v>
      </c>
      <c r="B80" s="485" t="s">
        <v>536</v>
      </c>
      <c r="C80" s="460"/>
      <c r="D80" s="488" t="s">
        <v>1103</v>
      </c>
      <c r="E80" s="478">
        <v>355300</v>
      </c>
      <c r="F80" s="478">
        <v>120000</v>
      </c>
      <c r="G80" s="478">
        <v>272000</v>
      </c>
      <c r="H80" s="478">
        <v>48000</v>
      </c>
      <c r="I80" s="478"/>
      <c r="J80" s="478"/>
      <c r="K80" s="478"/>
      <c r="L80" s="478"/>
      <c r="M80" s="478">
        <v>63107</v>
      </c>
      <c r="N80" s="478">
        <v>31553.5</v>
      </c>
      <c r="O80" s="478"/>
      <c r="P80" s="478"/>
      <c r="Q80" s="478"/>
      <c r="R80" s="478"/>
      <c r="S80" s="478"/>
      <c r="T80" s="460"/>
      <c r="U80" s="460"/>
      <c r="V80" s="460"/>
      <c r="W80" s="460"/>
      <c r="X80" s="460"/>
      <c r="Y80" s="826"/>
      <c r="Z80" s="460"/>
      <c r="AA80" s="460"/>
      <c r="AC80" s="462"/>
      <c r="AG80" s="819"/>
      <c r="AH80" s="819"/>
      <c r="AI80" s="819"/>
      <c r="AJ80" s="819"/>
      <c r="AM80" s="819"/>
      <c r="AN80" s="819"/>
      <c r="AO80" s="819"/>
      <c r="AP80" s="819"/>
    </row>
    <row r="81" spans="1:42" s="667" customFormat="1" ht="38.25" hidden="1">
      <c r="A81" s="460">
        <v>10</v>
      </c>
      <c r="B81" s="485" t="s">
        <v>567</v>
      </c>
      <c r="C81" s="460"/>
      <c r="D81" s="488" t="s">
        <v>1100</v>
      </c>
      <c r="E81" s="478">
        <v>62500</v>
      </c>
      <c r="F81" s="478">
        <v>50500</v>
      </c>
      <c r="G81" s="478">
        <v>30000</v>
      </c>
      <c r="H81" s="478">
        <v>18000</v>
      </c>
      <c r="I81" s="478"/>
      <c r="J81" s="478"/>
      <c r="K81" s="478"/>
      <c r="L81" s="478"/>
      <c r="M81" s="478">
        <v>32500</v>
      </c>
      <c r="N81" s="478">
        <v>32500</v>
      </c>
      <c r="O81" s="478"/>
      <c r="P81" s="478"/>
      <c r="Q81" s="478"/>
      <c r="R81" s="478"/>
      <c r="S81" s="478"/>
      <c r="T81" s="460"/>
      <c r="U81" s="460"/>
      <c r="V81" s="460"/>
      <c r="W81" s="460"/>
      <c r="X81" s="460"/>
      <c r="Y81" s="826"/>
      <c r="Z81" s="460"/>
      <c r="AA81" s="460"/>
      <c r="AC81" s="462"/>
      <c r="AG81" s="819"/>
      <c r="AH81" s="819"/>
      <c r="AI81" s="819"/>
      <c r="AJ81" s="819"/>
      <c r="AM81" s="819"/>
      <c r="AN81" s="819"/>
      <c r="AO81" s="819"/>
      <c r="AP81" s="819"/>
    </row>
    <row r="82" spans="1:42" s="667" customFormat="1" ht="38.25" hidden="1">
      <c r="A82" s="460">
        <v>11</v>
      </c>
      <c r="B82" s="469" t="s">
        <v>1082</v>
      </c>
      <c r="C82" s="469"/>
      <c r="D82" s="488" t="s">
        <v>546</v>
      </c>
      <c r="E82" s="465">
        <v>105000</v>
      </c>
      <c r="F82" s="465">
        <v>10500</v>
      </c>
      <c r="G82" s="465">
        <v>85000</v>
      </c>
      <c r="H82" s="465">
        <v>3500</v>
      </c>
      <c r="I82" s="465">
        <v>7000</v>
      </c>
      <c r="J82" s="465">
        <v>7000</v>
      </c>
      <c r="K82" s="465"/>
      <c r="L82" s="465"/>
      <c r="M82" s="465">
        <v>29773</v>
      </c>
      <c r="N82" s="465">
        <v>9773</v>
      </c>
      <c r="O82" s="478"/>
      <c r="P82" s="478"/>
      <c r="Q82" s="478"/>
      <c r="R82" s="478"/>
      <c r="S82" s="478"/>
      <c r="T82" s="460"/>
      <c r="U82" s="460"/>
      <c r="V82" s="460"/>
      <c r="W82" s="460"/>
      <c r="X82" s="460" t="s">
        <v>1440</v>
      </c>
      <c r="Y82" s="826"/>
      <c r="Z82" s="460"/>
      <c r="AA82" s="460"/>
      <c r="AC82" s="462"/>
      <c r="AG82" s="819"/>
      <c r="AH82" s="819"/>
      <c r="AI82" s="819"/>
      <c r="AJ82" s="819"/>
      <c r="AM82" s="819"/>
      <c r="AN82" s="819"/>
      <c r="AO82" s="819"/>
      <c r="AP82" s="819"/>
    </row>
    <row r="83" spans="1:42" s="667" customFormat="1" ht="35.25" hidden="1" customHeight="1">
      <c r="A83" s="460">
        <v>12</v>
      </c>
      <c r="B83" s="485" t="s">
        <v>1086</v>
      </c>
      <c r="C83" s="460"/>
      <c r="D83" s="488" t="s">
        <v>1087</v>
      </c>
      <c r="E83" s="478">
        <v>7500</v>
      </c>
      <c r="F83" s="478">
        <v>2969</v>
      </c>
      <c r="G83" s="478">
        <v>1930</v>
      </c>
      <c r="H83" s="478"/>
      <c r="I83" s="478"/>
      <c r="J83" s="478"/>
      <c r="K83" s="478"/>
      <c r="L83" s="478"/>
      <c r="M83" s="478">
        <v>5570</v>
      </c>
      <c r="N83" s="478">
        <v>2969</v>
      </c>
      <c r="O83" s="478"/>
      <c r="P83" s="478"/>
      <c r="Q83" s="478"/>
      <c r="R83" s="478"/>
      <c r="S83" s="478"/>
      <c r="T83" s="460"/>
      <c r="U83" s="460"/>
      <c r="V83" s="460"/>
      <c r="W83" s="460"/>
      <c r="X83" s="460"/>
      <c r="Y83" s="826"/>
      <c r="Z83" s="460"/>
      <c r="AA83" s="460"/>
      <c r="AC83" s="462"/>
      <c r="AG83" s="819"/>
      <c r="AH83" s="819"/>
      <c r="AI83" s="819">
        <v>1</v>
      </c>
      <c r="AJ83" s="819"/>
      <c r="AM83" s="819"/>
      <c r="AN83" s="819"/>
      <c r="AO83" s="819"/>
      <c r="AP83" s="819"/>
    </row>
    <row r="84" spans="1:42" s="667" customFormat="1" ht="78.75" hidden="1" customHeight="1">
      <c r="A84" s="460">
        <v>13</v>
      </c>
      <c r="B84" s="485" t="s">
        <v>973</v>
      </c>
      <c r="C84" s="460"/>
      <c r="D84" s="488" t="s">
        <v>974</v>
      </c>
      <c r="E84" s="478">
        <v>64142</v>
      </c>
      <c r="F84" s="478">
        <v>62580</v>
      </c>
      <c r="G84" s="478">
        <v>50503</v>
      </c>
      <c r="H84" s="478">
        <v>48941</v>
      </c>
      <c r="I84" s="478"/>
      <c r="J84" s="478"/>
      <c r="K84" s="478"/>
      <c r="L84" s="478"/>
      <c r="M84" s="478">
        <v>13639</v>
      </c>
      <c r="N84" s="478">
        <v>13639</v>
      </c>
      <c r="O84" s="478"/>
      <c r="P84" s="478"/>
      <c r="Q84" s="478"/>
      <c r="R84" s="478"/>
      <c r="S84" s="478"/>
      <c r="T84" s="460"/>
      <c r="U84" s="460"/>
      <c r="V84" s="460"/>
      <c r="W84" s="460"/>
      <c r="X84" s="460"/>
      <c r="Y84" s="826"/>
      <c r="Z84" s="460"/>
      <c r="AA84" s="460"/>
      <c r="AC84" s="462"/>
      <c r="AG84" s="819"/>
      <c r="AH84" s="819"/>
      <c r="AI84" s="819"/>
      <c r="AJ84" s="819"/>
      <c r="AM84" s="819"/>
      <c r="AN84" s="819"/>
      <c r="AO84" s="819"/>
      <c r="AP84" s="819"/>
    </row>
    <row r="85" spans="1:42" s="667" customFormat="1" ht="57" hidden="1" customHeight="1">
      <c r="A85" s="460">
        <v>14</v>
      </c>
      <c r="B85" s="485" t="s">
        <v>1054</v>
      </c>
      <c r="C85" s="460"/>
      <c r="D85" s="460" t="s">
        <v>1067</v>
      </c>
      <c r="E85" s="478">
        <v>53202</v>
      </c>
      <c r="F85" s="478">
        <v>53202</v>
      </c>
      <c r="G85" s="478">
        <v>700</v>
      </c>
      <c r="H85" s="478">
        <v>700</v>
      </c>
      <c r="I85" s="478"/>
      <c r="J85" s="478"/>
      <c r="K85" s="478"/>
      <c r="L85" s="478"/>
      <c r="M85" s="478">
        <v>52502</v>
      </c>
      <c r="N85" s="478">
        <v>52502</v>
      </c>
      <c r="O85" s="478"/>
      <c r="P85" s="478"/>
      <c r="Q85" s="478"/>
      <c r="R85" s="478"/>
      <c r="S85" s="478"/>
      <c r="T85" s="460"/>
      <c r="U85" s="460"/>
      <c r="V85" s="460"/>
      <c r="W85" s="460"/>
      <c r="X85" s="460"/>
      <c r="Y85" s="826"/>
      <c r="Z85" s="460"/>
      <c r="AA85" s="460"/>
      <c r="AC85" s="462"/>
      <c r="AG85" s="819"/>
      <c r="AH85" s="819"/>
      <c r="AI85" s="819"/>
      <c r="AJ85" s="819"/>
      <c r="AM85" s="819"/>
      <c r="AN85" s="819"/>
      <c r="AO85" s="819"/>
      <c r="AP85" s="819"/>
    </row>
    <row r="86" spans="1:42" s="667" customFormat="1" ht="31.5" hidden="1">
      <c r="A86" s="460">
        <v>15</v>
      </c>
      <c r="B86" s="485" t="s">
        <v>458</v>
      </c>
      <c r="C86" s="460"/>
      <c r="D86" s="460" t="s">
        <v>1064</v>
      </c>
      <c r="E86" s="478">
        <v>14500</v>
      </c>
      <c r="F86" s="478">
        <v>14500</v>
      </c>
      <c r="G86" s="478">
        <v>9861</v>
      </c>
      <c r="H86" s="478">
        <v>9861</v>
      </c>
      <c r="I86" s="478"/>
      <c r="J86" s="478"/>
      <c r="K86" s="478"/>
      <c r="L86" s="478"/>
      <c r="M86" s="478">
        <v>4600</v>
      </c>
      <c r="N86" s="478">
        <v>4600</v>
      </c>
      <c r="O86" s="478"/>
      <c r="P86" s="478"/>
      <c r="Q86" s="478"/>
      <c r="R86" s="478"/>
      <c r="S86" s="478"/>
      <c r="T86" s="460"/>
      <c r="U86" s="460"/>
      <c r="V86" s="460"/>
      <c r="W86" s="460"/>
      <c r="X86" s="460"/>
      <c r="Y86" s="826"/>
      <c r="Z86" s="460"/>
      <c r="AA86" s="460"/>
      <c r="AC86" s="462"/>
      <c r="AG86" s="819"/>
      <c r="AH86" s="819"/>
      <c r="AI86" s="819"/>
      <c r="AJ86" s="819"/>
      <c r="AM86" s="819"/>
      <c r="AN86" s="819"/>
      <c r="AO86" s="819"/>
      <c r="AP86" s="819"/>
    </row>
    <row r="87" spans="1:42" s="667" customFormat="1" ht="63" hidden="1">
      <c r="A87" s="460">
        <v>16</v>
      </c>
      <c r="B87" s="485" t="s">
        <v>493</v>
      </c>
      <c r="C87" s="460"/>
      <c r="D87" s="460" t="s">
        <v>1065</v>
      </c>
      <c r="E87" s="478">
        <v>14500</v>
      </c>
      <c r="F87" s="478">
        <v>14500</v>
      </c>
      <c r="G87" s="478">
        <v>4630</v>
      </c>
      <c r="H87" s="478">
        <v>4630</v>
      </c>
      <c r="I87" s="478"/>
      <c r="J87" s="478"/>
      <c r="K87" s="478"/>
      <c r="L87" s="478"/>
      <c r="M87" s="478">
        <v>9870</v>
      </c>
      <c r="N87" s="478">
        <v>9870</v>
      </c>
      <c r="O87" s="478"/>
      <c r="P87" s="478"/>
      <c r="Q87" s="478"/>
      <c r="R87" s="478"/>
      <c r="S87" s="478"/>
      <c r="T87" s="460"/>
      <c r="U87" s="460"/>
      <c r="V87" s="460"/>
      <c r="W87" s="460"/>
      <c r="X87" s="460"/>
      <c r="Y87" s="826"/>
      <c r="Z87" s="460"/>
      <c r="AA87" s="460"/>
      <c r="AC87" s="462"/>
      <c r="AG87" s="819"/>
      <c r="AH87" s="819"/>
      <c r="AI87" s="819"/>
      <c r="AJ87" s="819"/>
      <c r="AM87" s="819"/>
      <c r="AN87" s="819"/>
      <c r="AO87" s="819"/>
      <c r="AP87" s="819"/>
    </row>
    <row r="88" spans="1:42" s="667" customFormat="1" ht="38.25" hidden="1">
      <c r="A88" s="460">
        <v>17</v>
      </c>
      <c r="B88" s="469" t="s">
        <v>469</v>
      </c>
      <c r="C88" s="469"/>
      <c r="D88" s="488" t="s">
        <v>1083</v>
      </c>
      <c r="E88" s="465">
        <v>10050</v>
      </c>
      <c r="F88" s="465">
        <v>1050</v>
      </c>
      <c r="G88" s="465">
        <v>9000</v>
      </c>
      <c r="H88" s="465"/>
      <c r="I88" s="465">
        <v>1050</v>
      </c>
      <c r="J88" s="465">
        <v>1050</v>
      </c>
      <c r="K88" s="465"/>
      <c r="L88" s="465"/>
      <c r="M88" s="465">
        <v>1050</v>
      </c>
      <c r="N88" s="465">
        <v>1050</v>
      </c>
      <c r="O88" s="478"/>
      <c r="P88" s="478"/>
      <c r="Q88" s="478"/>
      <c r="R88" s="478"/>
      <c r="S88" s="478"/>
      <c r="T88" s="460"/>
      <c r="U88" s="460"/>
      <c r="V88" s="460"/>
      <c r="W88" s="460"/>
      <c r="X88" s="460"/>
      <c r="Y88" s="826"/>
      <c r="Z88" s="460"/>
      <c r="AA88" s="460"/>
      <c r="AC88" s="462"/>
      <c r="AG88" s="819"/>
      <c r="AH88" s="819"/>
      <c r="AI88" s="819"/>
      <c r="AJ88" s="819"/>
      <c r="AM88" s="819"/>
      <c r="AN88" s="819"/>
      <c r="AO88" s="819"/>
      <c r="AP88" s="819"/>
    </row>
    <row r="89" spans="1:42" s="667" customFormat="1" ht="57.75" hidden="1" customHeight="1">
      <c r="A89" s="460">
        <v>18</v>
      </c>
      <c r="B89" s="485" t="s">
        <v>1444</v>
      </c>
      <c r="C89" s="460"/>
      <c r="D89" s="460" t="s">
        <v>1446</v>
      </c>
      <c r="E89" s="478">
        <v>19000</v>
      </c>
      <c r="F89" s="478">
        <v>10500</v>
      </c>
      <c r="G89" s="478"/>
      <c r="H89" s="478"/>
      <c r="I89" s="478"/>
      <c r="J89" s="478"/>
      <c r="K89" s="478"/>
      <c r="L89" s="478"/>
      <c r="M89" s="478">
        <v>19000</v>
      </c>
      <c r="N89" s="478">
        <v>10500</v>
      </c>
      <c r="O89" s="478"/>
      <c r="P89" s="478"/>
      <c r="Q89" s="478"/>
      <c r="R89" s="478"/>
      <c r="S89" s="478"/>
      <c r="T89" s="460"/>
      <c r="U89" s="460"/>
      <c r="V89" s="460"/>
      <c r="W89" s="460"/>
      <c r="X89" s="460" t="s">
        <v>1448</v>
      </c>
      <c r="Y89" s="826"/>
      <c r="Z89" s="460"/>
      <c r="AA89" s="460"/>
      <c r="AC89" s="462"/>
      <c r="AG89" s="819"/>
      <c r="AH89" s="819"/>
      <c r="AI89" s="819"/>
      <c r="AJ89" s="819"/>
      <c r="AM89" s="819"/>
      <c r="AN89" s="819"/>
      <c r="AO89" s="819"/>
      <c r="AP89" s="819">
        <v>1</v>
      </c>
    </row>
    <row r="90" spans="1:42" s="667" customFormat="1" ht="31.5" hidden="1">
      <c r="A90" s="460">
        <v>19</v>
      </c>
      <c r="B90" s="485" t="s">
        <v>1445</v>
      </c>
      <c r="C90" s="460"/>
      <c r="D90" s="460" t="s">
        <v>1447</v>
      </c>
      <c r="E90" s="478">
        <v>13600</v>
      </c>
      <c r="F90" s="478">
        <v>3800</v>
      </c>
      <c r="G90" s="478"/>
      <c r="H90" s="478"/>
      <c r="I90" s="478"/>
      <c r="J90" s="478"/>
      <c r="K90" s="478"/>
      <c r="L90" s="478"/>
      <c r="M90" s="478">
        <v>13600</v>
      </c>
      <c r="N90" s="478">
        <v>3800</v>
      </c>
      <c r="O90" s="478"/>
      <c r="P90" s="478"/>
      <c r="Q90" s="478"/>
      <c r="R90" s="478"/>
      <c r="S90" s="478"/>
      <c r="T90" s="460"/>
      <c r="U90" s="460"/>
      <c r="V90" s="460"/>
      <c r="W90" s="460"/>
      <c r="X90" s="460" t="s">
        <v>1448</v>
      </c>
      <c r="Y90" s="826"/>
      <c r="Z90" s="460"/>
      <c r="AA90" s="460"/>
      <c r="AC90" s="462"/>
      <c r="AG90" s="819"/>
      <c r="AH90" s="819"/>
      <c r="AI90" s="819"/>
      <c r="AJ90" s="819"/>
      <c r="AM90" s="819"/>
      <c r="AN90" s="819"/>
      <c r="AO90" s="819"/>
      <c r="AP90" s="819">
        <v>1</v>
      </c>
    </row>
    <row r="91" spans="1:42" s="667" customFormat="1" ht="31.5" hidden="1">
      <c r="A91" s="460">
        <v>20</v>
      </c>
      <c r="B91" s="485" t="s">
        <v>496</v>
      </c>
      <c r="C91" s="460"/>
      <c r="D91" s="460" t="s">
        <v>1066</v>
      </c>
      <c r="E91" s="478">
        <v>21000</v>
      </c>
      <c r="F91" s="478">
        <v>3000</v>
      </c>
      <c r="G91" s="478">
        <v>18200</v>
      </c>
      <c r="H91" s="478">
        <v>200</v>
      </c>
      <c r="I91" s="478"/>
      <c r="J91" s="478"/>
      <c r="K91" s="478"/>
      <c r="L91" s="478"/>
      <c r="M91" s="478">
        <v>2800</v>
      </c>
      <c r="N91" s="478">
        <v>2800</v>
      </c>
      <c r="O91" s="478"/>
      <c r="P91" s="478"/>
      <c r="Q91" s="478"/>
      <c r="R91" s="478"/>
      <c r="S91" s="478"/>
      <c r="T91" s="460"/>
      <c r="U91" s="460"/>
      <c r="V91" s="460"/>
      <c r="W91" s="460"/>
      <c r="X91" s="460"/>
      <c r="Y91" s="826"/>
      <c r="Z91" s="460"/>
      <c r="AA91" s="460"/>
      <c r="AC91" s="462"/>
      <c r="AG91" s="819"/>
      <c r="AH91" s="819"/>
      <c r="AI91" s="819"/>
      <c r="AJ91" s="819"/>
      <c r="AM91" s="819"/>
      <c r="AN91" s="819"/>
      <c r="AO91" s="819"/>
      <c r="AP91" s="819"/>
    </row>
    <row r="92" spans="1:42" s="668" customFormat="1" hidden="1">
      <c r="A92" s="466" t="s">
        <v>460</v>
      </c>
      <c r="B92" s="467" t="s">
        <v>461</v>
      </c>
      <c r="C92" s="463"/>
      <c r="D92" s="463"/>
      <c r="E92" s="479">
        <v>1727684</v>
      </c>
      <c r="F92" s="479">
        <v>1347167</v>
      </c>
      <c r="G92" s="479">
        <v>7700</v>
      </c>
      <c r="H92" s="479">
        <v>7700</v>
      </c>
      <c r="I92" s="479">
        <v>188580</v>
      </c>
      <c r="J92" s="479">
        <v>176002</v>
      </c>
      <c r="K92" s="479">
        <v>30500</v>
      </c>
      <c r="L92" s="479">
        <v>30500</v>
      </c>
      <c r="M92" s="479">
        <v>1454069</v>
      </c>
      <c r="N92" s="479">
        <v>1259342</v>
      </c>
      <c r="O92" s="479">
        <v>0</v>
      </c>
      <c r="P92" s="479">
        <v>0</v>
      </c>
      <c r="Q92" s="479"/>
      <c r="R92" s="479"/>
      <c r="S92" s="479"/>
      <c r="T92" s="463"/>
      <c r="U92" s="463"/>
      <c r="V92" s="463"/>
      <c r="W92" s="463"/>
      <c r="X92" s="463"/>
      <c r="Y92" s="827"/>
      <c r="Z92" s="463"/>
      <c r="AA92" s="463"/>
      <c r="AC92" s="486"/>
      <c r="AG92" s="796"/>
      <c r="AH92" s="796"/>
      <c r="AI92" s="796"/>
      <c r="AJ92" s="796"/>
      <c r="AK92" s="667"/>
      <c r="AL92" s="667"/>
      <c r="AM92" s="796"/>
      <c r="AN92" s="796"/>
      <c r="AO92" s="796"/>
      <c r="AP92" s="796"/>
    </row>
    <row r="93" spans="1:42" s="668" customFormat="1" ht="31.5" hidden="1">
      <c r="A93" s="466" t="s">
        <v>96</v>
      </c>
      <c r="B93" s="467" t="s">
        <v>1454</v>
      </c>
      <c r="C93" s="463"/>
      <c r="D93" s="463"/>
      <c r="E93" s="479">
        <v>732210</v>
      </c>
      <c r="F93" s="479">
        <v>608093</v>
      </c>
      <c r="G93" s="479">
        <v>7700</v>
      </c>
      <c r="H93" s="479">
        <v>7700</v>
      </c>
      <c r="I93" s="479">
        <v>158080</v>
      </c>
      <c r="J93" s="479">
        <v>145502</v>
      </c>
      <c r="K93" s="479">
        <v>0</v>
      </c>
      <c r="L93" s="479">
        <v>0</v>
      </c>
      <c r="M93" s="479">
        <v>712620</v>
      </c>
      <c r="N93" s="479">
        <v>600393</v>
      </c>
      <c r="O93" s="479"/>
      <c r="P93" s="479"/>
      <c r="Q93" s="479">
        <v>600393</v>
      </c>
      <c r="R93" s="479"/>
      <c r="S93" s="479"/>
      <c r="T93" s="463"/>
      <c r="U93" s="463"/>
      <c r="V93" s="463"/>
      <c r="W93" s="463"/>
      <c r="X93" s="463" t="s">
        <v>1171</v>
      </c>
      <c r="Y93" s="827"/>
      <c r="Z93" s="463"/>
      <c r="AA93" s="463"/>
      <c r="AC93" s="486"/>
      <c r="AG93" s="796"/>
      <c r="AH93" s="796"/>
      <c r="AI93" s="796"/>
      <c r="AJ93" s="796"/>
      <c r="AK93" s="667"/>
      <c r="AL93" s="667"/>
      <c r="AM93" s="796"/>
      <c r="AN93" s="796"/>
      <c r="AO93" s="796"/>
      <c r="AP93" s="796"/>
    </row>
    <row r="94" spans="1:42" s="667" customFormat="1" ht="39.75" hidden="1" customHeight="1">
      <c r="A94" s="460">
        <v>1</v>
      </c>
      <c r="B94" s="485" t="s">
        <v>1029</v>
      </c>
      <c r="C94" s="460"/>
      <c r="D94" s="460" t="s">
        <v>1060</v>
      </c>
      <c r="E94" s="478">
        <v>14600</v>
      </c>
      <c r="F94" s="478">
        <v>14600</v>
      </c>
      <c r="G94" s="478">
        <v>200</v>
      </c>
      <c r="H94" s="478">
        <v>200</v>
      </c>
      <c r="I94" s="478"/>
      <c r="J94" s="478"/>
      <c r="K94" s="478"/>
      <c r="L94" s="478"/>
      <c r="M94" s="478">
        <v>14400</v>
      </c>
      <c r="N94" s="478">
        <v>14400</v>
      </c>
      <c r="O94" s="478"/>
      <c r="P94" s="478"/>
      <c r="Q94" s="478"/>
      <c r="R94" s="478"/>
      <c r="S94" s="478"/>
      <c r="T94" s="460"/>
      <c r="U94" s="460"/>
      <c r="V94" s="460"/>
      <c r="W94" s="460"/>
      <c r="X94" s="460"/>
      <c r="Y94" s="826"/>
      <c r="Z94" s="460"/>
      <c r="AA94" s="460"/>
      <c r="AC94" s="462"/>
      <c r="AG94" s="819"/>
      <c r="AH94" s="819"/>
      <c r="AI94" s="819"/>
      <c r="AJ94" s="819"/>
      <c r="AM94" s="819"/>
      <c r="AN94" s="819"/>
      <c r="AO94" s="819"/>
      <c r="AP94" s="819"/>
    </row>
    <row r="95" spans="1:42" s="667" customFormat="1" ht="33" hidden="1" customHeight="1">
      <c r="A95" s="460">
        <v>2</v>
      </c>
      <c r="B95" s="469" t="s">
        <v>1452</v>
      </c>
      <c r="C95" s="469"/>
      <c r="D95" s="460"/>
      <c r="E95" s="465">
        <v>9200</v>
      </c>
      <c r="F95" s="465">
        <v>7700</v>
      </c>
      <c r="G95" s="465">
        <v>200</v>
      </c>
      <c r="H95" s="465">
        <v>200</v>
      </c>
      <c r="I95" s="465"/>
      <c r="J95" s="465"/>
      <c r="K95" s="465"/>
      <c r="L95" s="465"/>
      <c r="M95" s="465">
        <v>9000</v>
      </c>
      <c r="N95" s="465">
        <v>7500</v>
      </c>
      <c r="O95" s="465"/>
      <c r="P95" s="465"/>
      <c r="Q95" s="465"/>
      <c r="R95" s="465"/>
      <c r="S95" s="465"/>
      <c r="T95" s="465"/>
      <c r="U95" s="465"/>
      <c r="V95" s="465"/>
      <c r="W95" s="465"/>
      <c r="X95" s="460"/>
      <c r="Y95" s="826"/>
      <c r="Z95" s="460"/>
      <c r="AA95" s="460"/>
      <c r="AC95" s="462"/>
      <c r="AG95" s="819"/>
      <c r="AH95" s="819"/>
      <c r="AI95" s="819"/>
      <c r="AJ95" s="819"/>
      <c r="AM95" s="819"/>
      <c r="AN95" s="819"/>
      <c r="AO95" s="819"/>
      <c r="AP95" s="819"/>
    </row>
    <row r="96" spans="1:42" s="667" customFormat="1" ht="23.25" hidden="1" customHeight="1">
      <c r="A96" s="460">
        <v>3</v>
      </c>
      <c r="B96" s="469" t="s">
        <v>1449</v>
      </c>
      <c r="C96" s="469"/>
      <c r="D96" s="460"/>
      <c r="E96" s="465">
        <v>14800</v>
      </c>
      <c r="F96" s="465">
        <v>13512</v>
      </c>
      <c r="G96" s="465">
        <v>200</v>
      </c>
      <c r="H96" s="465">
        <v>200</v>
      </c>
      <c r="I96" s="465"/>
      <c r="J96" s="465"/>
      <c r="K96" s="465"/>
      <c r="L96" s="465"/>
      <c r="M96" s="465">
        <v>14600</v>
      </c>
      <c r="N96" s="465">
        <v>13312</v>
      </c>
      <c r="O96" s="478"/>
      <c r="P96" s="478"/>
      <c r="Q96" s="478"/>
      <c r="R96" s="478"/>
      <c r="S96" s="478"/>
      <c r="T96" s="460"/>
      <c r="U96" s="460"/>
      <c r="V96" s="460"/>
      <c r="W96" s="460"/>
      <c r="X96" s="460"/>
      <c r="Y96" s="826"/>
      <c r="Z96" s="460"/>
      <c r="AA96" s="460"/>
      <c r="AC96" s="462"/>
      <c r="AG96" s="819"/>
      <c r="AH96" s="819"/>
      <c r="AI96" s="819"/>
      <c r="AJ96" s="819"/>
      <c r="AM96" s="819"/>
      <c r="AN96" s="819"/>
      <c r="AO96" s="819"/>
      <c r="AP96" s="819"/>
    </row>
    <row r="97" spans="1:42" s="667" customFormat="1" ht="31.5" hidden="1">
      <c r="A97" s="460">
        <v>4</v>
      </c>
      <c r="B97" s="469" t="s">
        <v>1453</v>
      </c>
      <c r="C97" s="469"/>
      <c r="D97" s="460"/>
      <c r="E97" s="465">
        <v>13000</v>
      </c>
      <c r="F97" s="465">
        <v>11500</v>
      </c>
      <c r="G97" s="465">
        <v>200</v>
      </c>
      <c r="H97" s="465">
        <v>200</v>
      </c>
      <c r="I97" s="465"/>
      <c r="J97" s="465"/>
      <c r="K97" s="465"/>
      <c r="L97" s="465"/>
      <c r="M97" s="465">
        <v>12800</v>
      </c>
      <c r="N97" s="465">
        <v>11300</v>
      </c>
      <c r="O97" s="478"/>
      <c r="P97" s="478"/>
      <c r="Q97" s="478"/>
      <c r="R97" s="478"/>
      <c r="S97" s="478"/>
      <c r="T97" s="460"/>
      <c r="U97" s="460"/>
      <c r="V97" s="460"/>
      <c r="W97" s="460"/>
      <c r="X97" s="460"/>
      <c r="Y97" s="826"/>
      <c r="Z97" s="460"/>
      <c r="AA97" s="460"/>
      <c r="AC97" s="462"/>
      <c r="AG97" s="819"/>
      <c r="AH97" s="819"/>
      <c r="AI97" s="819"/>
      <c r="AJ97" s="819"/>
      <c r="AM97" s="819"/>
      <c r="AN97" s="819"/>
      <c r="AO97" s="819"/>
      <c r="AP97" s="819"/>
    </row>
    <row r="98" spans="1:42" s="667" customFormat="1" ht="31.5" hidden="1">
      <c r="A98" s="460">
        <v>5</v>
      </c>
      <c r="B98" s="469" t="s">
        <v>1450</v>
      </c>
      <c r="C98" s="469"/>
      <c r="D98" s="460"/>
      <c r="E98" s="465">
        <v>12500</v>
      </c>
      <c r="F98" s="465">
        <v>11000</v>
      </c>
      <c r="G98" s="465">
        <v>200</v>
      </c>
      <c r="H98" s="465">
        <v>200</v>
      </c>
      <c r="I98" s="465"/>
      <c r="J98" s="465"/>
      <c r="K98" s="465"/>
      <c r="L98" s="465"/>
      <c r="M98" s="465">
        <v>12300</v>
      </c>
      <c r="N98" s="465">
        <v>10800</v>
      </c>
      <c r="O98" s="478"/>
      <c r="P98" s="478"/>
      <c r="Q98" s="478"/>
      <c r="R98" s="478"/>
      <c r="S98" s="478"/>
      <c r="T98" s="460"/>
      <c r="U98" s="460"/>
      <c r="V98" s="460"/>
      <c r="W98" s="460"/>
      <c r="X98" s="460"/>
      <c r="Y98" s="826"/>
      <c r="Z98" s="460"/>
      <c r="AA98" s="460"/>
      <c r="AC98" s="462"/>
      <c r="AG98" s="819"/>
      <c r="AH98" s="819"/>
      <c r="AI98" s="819"/>
      <c r="AJ98" s="819"/>
      <c r="AM98" s="819"/>
      <c r="AN98" s="819"/>
      <c r="AO98" s="819"/>
      <c r="AP98" s="819"/>
    </row>
    <row r="99" spans="1:42" s="667" customFormat="1" ht="31.5" hidden="1">
      <c r="A99" s="460">
        <v>6</v>
      </c>
      <c r="B99" s="469" t="s">
        <v>1451</v>
      </c>
      <c r="C99" s="469"/>
      <c r="D99" s="460"/>
      <c r="E99" s="465">
        <v>14000</v>
      </c>
      <c r="F99" s="465">
        <v>12500</v>
      </c>
      <c r="G99" s="465">
        <v>200</v>
      </c>
      <c r="H99" s="465">
        <v>200</v>
      </c>
      <c r="I99" s="465"/>
      <c r="J99" s="465"/>
      <c r="K99" s="465"/>
      <c r="L99" s="465"/>
      <c r="M99" s="465">
        <v>13800</v>
      </c>
      <c r="N99" s="465">
        <v>12300</v>
      </c>
      <c r="O99" s="478"/>
      <c r="P99" s="478"/>
      <c r="Q99" s="478"/>
      <c r="R99" s="478"/>
      <c r="S99" s="478"/>
      <c r="T99" s="460"/>
      <c r="U99" s="460"/>
      <c r="V99" s="460"/>
      <c r="W99" s="460"/>
      <c r="X99" s="460"/>
      <c r="Y99" s="826"/>
      <c r="Z99" s="460"/>
      <c r="AA99" s="460"/>
      <c r="AC99" s="462"/>
      <c r="AG99" s="819"/>
      <c r="AH99" s="819"/>
      <c r="AI99" s="819"/>
      <c r="AJ99" s="819"/>
      <c r="AM99" s="819"/>
      <c r="AN99" s="819"/>
      <c r="AO99" s="819"/>
      <c r="AP99" s="819"/>
    </row>
    <row r="100" spans="1:42" s="667" customFormat="1" ht="31.5" hidden="1">
      <c r="A100" s="460">
        <v>7</v>
      </c>
      <c r="B100" s="469" t="s">
        <v>1019</v>
      </c>
      <c r="C100" s="469"/>
      <c r="D100" s="460"/>
      <c r="E100" s="465">
        <v>38000</v>
      </c>
      <c r="F100" s="465">
        <v>38000</v>
      </c>
      <c r="G100" s="465">
        <v>200</v>
      </c>
      <c r="H100" s="465">
        <v>200</v>
      </c>
      <c r="I100" s="465"/>
      <c r="J100" s="465"/>
      <c r="K100" s="465"/>
      <c r="L100" s="465"/>
      <c r="M100" s="465">
        <v>37800</v>
      </c>
      <c r="N100" s="465">
        <v>37800</v>
      </c>
      <c r="O100" s="478"/>
      <c r="P100" s="478"/>
      <c r="Q100" s="478"/>
      <c r="R100" s="478"/>
      <c r="S100" s="478"/>
      <c r="T100" s="460"/>
      <c r="U100" s="460"/>
      <c r="V100" s="460"/>
      <c r="W100" s="460"/>
      <c r="X100" s="460"/>
      <c r="Y100" s="826"/>
      <c r="Z100" s="460"/>
      <c r="AA100" s="460"/>
      <c r="AC100" s="462"/>
      <c r="AG100" s="819"/>
      <c r="AH100" s="819"/>
      <c r="AI100" s="819"/>
      <c r="AJ100" s="819">
        <v>1</v>
      </c>
      <c r="AM100" s="819"/>
      <c r="AN100" s="819"/>
      <c r="AO100" s="819"/>
      <c r="AP100" s="819"/>
    </row>
    <row r="101" spans="1:42" s="667" customFormat="1" ht="31.5" hidden="1">
      <c r="A101" s="460">
        <v>8</v>
      </c>
      <c r="B101" s="469" t="s">
        <v>470</v>
      </c>
      <c r="C101" s="469"/>
      <c r="D101" s="460"/>
      <c r="E101" s="465">
        <v>17990</v>
      </c>
      <c r="F101" s="465">
        <v>11990</v>
      </c>
      <c r="G101" s="465">
        <v>200</v>
      </c>
      <c r="H101" s="465">
        <v>200</v>
      </c>
      <c r="I101" s="465">
        <v>18000</v>
      </c>
      <c r="J101" s="465">
        <v>18000</v>
      </c>
      <c r="K101" s="465"/>
      <c r="L101" s="465"/>
      <c r="M101" s="465">
        <v>17790</v>
      </c>
      <c r="N101" s="465">
        <v>11790</v>
      </c>
      <c r="O101" s="478"/>
      <c r="P101" s="478"/>
      <c r="Q101" s="478"/>
      <c r="R101" s="478"/>
      <c r="S101" s="478"/>
      <c r="T101" s="460"/>
      <c r="U101" s="460"/>
      <c r="V101" s="460"/>
      <c r="W101" s="460"/>
      <c r="X101" s="460"/>
      <c r="Y101" s="826"/>
      <c r="Z101" s="460"/>
      <c r="AA101" s="460"/>
      <c r="AC101" s="462"/>
      <c r="AG101" s="819"/>
      <c r="AH101" s="819"/>
      <c r="AI101" s="819"/>
      <c r="AJ101" s="819"/>
      <c r="AM101" s="819"/>
      <c r="AN101" s="819"/>
      <c r="AO101" s="819"/>
      <c r="AP101" s="819"/>
    </row>
    <row r="102" spans="1:42" s="667" customFormat="1" hidden="1">
      <c r="A102" s="460">
        <v>9</v>
      </c>
      <c r="B102" s="469" t="s">
        <v>477</v>
      </c>
      <c r="C102" s="469"/>
      <c r="D102" s="460"/>
      <c r="E102" s="465">
        <v>17000</v>
      </c>
      <c r="F102" s="465">
        <v>12000</v>
      </c>
      <c r="G102" s="465">
        <v>200</v>
      </c>
      <c r="H102" s="465">
        <v>200</v>
      </c>
      <c r="I102" s="465">
        <v>17000</v>
      </c>
      <c r="J102" s="465">
        <v>17000</v>
      </c>
      <c r="K102" s="465"/>
      <c r="L102" s="465"/>
      <c r="M102" s="465">
        <v>16800</v>
      </c>
      <c r="N102" s="465">
        <v>11800</v>
      </c>
      <c r="O102" s="478"/>
      <c r="P102" s="478"/>
      <c r="Q102" s="478"/>
      <c r="R102" s="478"/>
      <c r="S102" s="478"/>
      <c r="T102" s="460"/>
      <c r="U102" s="460"/>
      <c r="V102" s="460"/>
      <c r="W102" s="460"/>
      <c r="X102" s="460"/>
      <c r="Y102" s="826"/>
      <c r="Z102" s="460"/>
      <c r="AA102" s="460"/>
      <c r="AC102" s="462"/>
      <c r="AG102" s="819"/>
      <c r="AH102" s="819"/>
      <c r="AI102" s="819"/>
      <c r="AJ102" s="819"/>
      <c r="AM102" s="819"/>
      <c r="AN102" s="819"/>
      <c r="AO102" s="819">
        <v>1</v>
      </c>
      <c r="AP102" s="819"/>
    </row>
    <row r="103" spans="1:42" s="667" customFormat="1" hidden="1">
      <c r="A103" s="460">
        <v>10</v>
      </c>
      <c r="B103" s="469" t="s">
        <v>478</v>
      </c>
      <c r="C103" s="469"/>
      <c r="D103" s="460"/>
      <c r="E103" s="465">
        <v>15580</v>
      </c>
      <c r="F103" s="465">
        <v>11501</v>
      </c>
      <c r="G103" s="465">
        <v>200</v>
      </c>
      <c r="H103" s="465">
        <v>200</v>
      </c>
      <c r="I103" s="465">
        <v>15580</v>
      </c>
      <c r="J103" s="465">
        <v>15580</v>
      </c>
      <c r="K103" s="465"/>
      <c r="L103" s="465"/>
      <c r="M103" s="465">
        <v>15380</v>
      </c>
      <c r="N103" s="465">
        <v>11301</v>
      </c>
      <c r="O103" s="478"/>
      <c r="P103" s="478"/>
      <c r="Q103" s="478"/>
      <c r="R103" s="478"/>
      <c r="S103" s="478"/>
      <c r="T103" s="460"/>
      <c r="U103" s="460"/>
      <c r="V103" s="460"/>
      <c r="W103" s="460"/>
      <c r="X103" s="460"/>
      <c r="Y103" s="826"/>
      <c r="Z103" s="460"/>
      <c r="AA103" s="460"/>
      <c r="AC103" s="462"/>
      <c r="AG103" s="819"/>
      <c r="AH103" s="819"/>
      <c r="AI103" s="819"/>
      <c r="AJ103" s="819"/>
      <c r="AM103" s="819"/>
      <c r="AN103" s="819"/>
      <c r="AO103" s="819">
        <v>1</v>
      </c>
      <c r="AP103" s="819"/>
    </row>
    <row r="104" spans="1:42" s="667" customFormat="1" ht="31.5" hidden="1">
      <c r="A104" s="460">
        <v>11</v>
      </c>
      <c r="B104" s="469" t="s">
        <v>593</v>
      </c>
      <c r="C104" s="469"/>
      <c r="D104" s="460"/>
      <c r="E104" s="465">
        <v>7900</v>
      </c>
      <c r="F104" s="465">
        <v>7900</v>
      </c>
      <c r="G104" s="465">
        <v>200</v>
      </c>
      <c r="H104" s="465">
        <v>200</v>
      </c>
      <c r="I104" s="465"/>
      <c r="J104" s="465"/>
      <c r="K104" s="465"/>
      <c r="L104" s="465"/>
      <c r="M104" s="465">
        <v>7700</v>
      </c>
      <c r="N104" s="465">
        <v>7700</v>
      </c>
      <c r="O104" s="478"/>
      <c r="P104" s="478"/>
      <c r="Q104" s="478"/>
      <c r="R104" s="478"/>
      <c r="S104" s="478"/>
      <c r="T104" s="460"/>
      <c r="U104" s="460"/>
      <c r="V104" s="460"/>
      <c r="W104" s="460"/>
      <c r="X104" s="460"/>
      <c r="Y104" s="826"/>
      <c r="Z104" s="460"/>
      <c r="AA104" s="460"/>
      <c r="AC104" s="462"/>
      <c r="AG104" s="819"/>
      <c r="AH104" s="819"/>
      <c r="AI104" s="819"/>
      <c r="AJ104" s="819"/>
      <c r="AM104" s="819"/>
      <c r="AN104" s="819"/>
      <c r="AO104" s="819"/>
      <c r="AP104" s="819"/>
    </row>
    <row r="105" spans="1:42" s="667" customFormat="1" ht="31.5" hidden="1">
      <c r="A105" s="460">
        <v>12</v>
      </c>
      <c r="B105" s="485" t="s">
        <v>518</v>
      </c>
      <c r="C105" s="460"/>
      <c r="D105" s="460"/>
      <c r="E105" s="478">
        <v>10200</v>
      </c>
      <c r="F105" s="478">
        <v>10200</v>
      </c>
      <c r="G105" s="478">
        <v>100</v>
      </c>
      <c r="H105" s="478">
        <v>100</v>
      </c>
      <c r="I105" s="478"/>
      <c r="J105" s="478"/>
      <c r="K105" s="478"/>
      <c r="L105" s="478"/>
      <c r="M105" s="465">
        <v>10100</v>
      </c>
      <c r="N105" s="465">
        <v>10100</v>
      </c>
      <c r="O105" s="478"/>
      <c r="P105" s="478"/>
      <c r="Q105" s="478"/>
      <c r="R105" s="478"/>
      <c r="S105" s="478"/>
      <c r="T105" s="460"/>
      <c r="U105" s="460"/>
      <c r="V105" s="460"/>
      <c r="W105" s="460"/>
      <c r="X105" s="460"/>
      <c r="Y105" s="826"/>
      <c r="Z105" s="460"/>
      <c r="AA105" s="460"/>
      <c r="AC105" s="462"/>
      <c r="AG105" s="819"/>
      <c r="AH105" s="819"/>
      <c r="AI105" s="819"/>
      <c r="AJ105" s="819"/>
      <c r="AM105" s="819"/>
      <c r="AN105" s="819"/>
      <c r="AO105" s="819"/>
      <c r="AP105" s="819"/>
    </row>
    <row r="106" spans="1:42" s="667" customFormat="1" ht="31.5" hidden="1">
      <c r="A106" s="460">
        <v>13</v>
      </c>
      <c r="B106" s="469" t="s">
        <v>485</v>
      </c>
      <c r="C106" s="460"/>
      <c r="D106" s="460"/>
      <c r="E106" s="478">
        <v>10000</v>
      </c>
      <c r="F106" s="478">
        <v>10000</v>
      </c>
      <c r="G106" s="478">
        <v>200</v>
      </c>
      <c r="H106" s="478">
        <v>200</v>
      </c>
      <c r="I106" s="478"/>
      <c r="J106" s="478"/>
      <c r="K106" s="478"/>
      <c r="L106" s="478"/>
      <c r="M106" s="478">
        <v>9800</v>
      </c>
      <c r="N106" s="478">
        <v>9800</v>
      </c>
      <c r="O106" s="478"/>
      <c r="P106" s="478"/>
      <c r="Q106" s="478"/>
      <c r="R106" s="478"/>
      <c r="S106" s="478"/>
      <c r="T106" s="460"/>
      <c r="U106" s="460"/>
      <c r="V106" s="460"/>
      <c r="W106" s="460"/>
      <c r="X106" s="460"/>
      <c r="Y106" s="826"/>
      <c r="Z106" s="460"/>
      <c r="AA106" s="460"/>
      <c r="AC106" s="462"/>
      <c r="AG106" s="819"/>
      <c r="AH106" s="819"/>
      <c r="AI106" s="819"/>
      <c r="AJ106" s="819"/>
      <c r="AM106" s="819"/>
      <c r="AN106" s="819"/>
      <c r="AO106" s="819"/>
      <c r="AP106" s="819"/>
    </row>
    <row r="107" spans="1:42" s="667" customFormat="1" ht="31.5" hidden="1">
      <c r="A107" s="460">
        <v>14</v>
      </c>
      <c r="B107" s="469" t="s">
        <v>486</v>
      </c>
      <c r="C107" s="460"/>
      <c r="D107" s="460"/>
      <c r="E107" s="478">
        <v>10000</v>
      </c>
      <c r="F107" s="478">
        <v>10000</v>
      </c>
      <c r="G107" s="478">
        <v>200</v>
      </c>
      <c r="H107" s="478">
        <v>200</v>
      </c>
      <c r="I107" s="478"/>
      <c r="J107" s="478"/>
      <c r="K107" s="478"/>
      <c r="L107" s="478"/>
      <c r="M107" s="478">
        <v>9800</v>
      </c>
      <c r="N107" s="478">
        <v>9800</v>
      </c>
      <c r="O107" s="478"/>
      <c r="P107" s="478"/>
      <c r="Q107" s="478"/>
      <c r="R107" s="478"/>
      <c r="S107" s="478"/>
      <c r="T107" s="460"/>
      <c r="U107" s="460"/>
      <c r="V107" s="460"/>
      <c r="W107" s="460"/>
      <c r="X107" s="460"/>
      <c r="Y107" s="826"/>
      <c r="Z107" s="460"/>
      <c r="AA107" s="460"/>
      <c r="AC107" s="462"/>
      <c r="AG107" s="819"/>
      <c r="AH107" s="819"/>
      <c r="AI107" s="819"/>
      <c r="AJ107" s="819"/>
      <c r="AM107" s="819"/>
      <c r="AN107" s="819"/>
      <c r="AO107" s="819"/>
      <c r="AP107" s="819"/>
    </row>
    <row r="108" spans="1:42" s="667" customFormat="1" ht="31.5" hidden="1">
      <c r="A108" s="460">
        <v>15</v>
      </c>
      <c r="B108" s="469" t="s">
        <v>487</v>
      </c>
      <c r="C108" s="460"/>
      <c r="D108" s="460"/>
      <c r="E108" s="478">
        <v>7000</v>
      </c>
      <c r="F108" s="478">
        <v>7000</v>
      </c>
      <c r="G108" s="478">
        <v>200</v>
      </c>
      <c r="H108" s="478">
        <v>200</v>
      </c>
      <c r="I108" s="478"/>
      <c r="J108" s="478"/>
      <c r="K108" s="478"/>
      <c r="L108" s="478"/>
      <c r="M108" s="478">
        <v>6800</v>
      </c>
      <c r="N108" s="478">
        <v>6800</v>
      </c>
      <c r="O108" s="478"/>
      <c r="P108" s="478"/>
      <c r="Q108" s="478"/>
      <c r="R108" s="478"/>
      <c r="S108" s="478"/>
      <c r="T108" s="460"/>
      <c r="U108" s="460"/>
      <c r="V108" s="460"/>
      <c r="W108" s="460"/>
      <c r="X108" s="460"/>
      <c r="Y108" s="826"/>
      <c r="Z108" s="460"/>
      <c r="AA108" s="460"/>
      <c r="AC108" s="462"/>
      <c r="AG108" s="819"/>
      <c r="AH108" s="819"/>
      <c r="AI108" s="819"/>
      <c r="AJ108" s="819"/>
      <c r="AM108" s="819"/>
      <c r="AN108" s="819"/>
      <c r="AO108" s="819"/>
      <c r="AP108" s="819"/>
    </row>
    <row r="109" spans="1:42" s="667" customFormat="1" hidden="1">
      <c r="A109" s="460">
        <v>16</v>
      </c>
      <c r="B109" s="485" t="s">
        <v>504</v>
      </c>
      <c r="C109" s="460"/>
      <c r="D109" s="460"/>
      <c r="E109" s="478">
        <v>6000</v>
      </c>
      <c r="F109" s="478">
        <v>6000</v>
      </c>
      <c r="G109" s="478">
        <v>200</v>
      </c>
      <c r="H109" s="478">
        <v>200</v>
      </c>
      <c r="I109" s="478"/>
      <c r="J109" s="478"/>
      <c r="K109" s="478"/>
      <c r="L109" s="478"/>
      <c r="M109" s="478">
        <v>5800</v>
      </c>
      <c r="N109" s="478">
        <v>5800</v>
      </c>
      <c r="O109" s="478"/>
      <c r="P109" s="478"/>
      <c r="Q109" s="478"/>
      <c r="R109" s="478"/>
      <c r="S109" s="478"/>
      <c r="T109" s="460"/>
      <c r="U109" s="460"/>
      <c r="V109" s="460"/>
      <c r="W109" s="460"/>
      <c r="X109" s="460"/>
      <c r="Y109" s="826"/>
      <c r="Z109" s="460"/>
      <c r="AA109" s="460"/>
      <c r="AC109" s="462"/>
      <c r="AG109" s="819"/>
      <c r="AH109" s="819"/>
      <c r="AI109" s="819">
        <v>1</v>
      </c>
      <c r="AJ109" s="819"/>
      <c r="AM109" s="819"/>
      <c r="AN109" s="819"/>
      <c r="AO109" s="819"/>
      <c r="AP109" s="819"/>
    </row>
    <row r="110" spans="1:42" s="667" customFormat="1" hidden="1">
      <c r="A110" s="460">
        <v>17</v>
      </c>
      <c r="B110" s="485" t="s">
        <v>505</v>
      </c>
      <c r="C110" s="460"/>
      <c r="D110" s="460"/>
      <c r="E110" s="478">
        <v>6000</v>
      </c>
      <c r="F110" s="478">
        <v>6000</v>
      </c>
      <c r="G110" s="478">
        <v>200</v>
      </c>
      <c r="H110" s="478">
        <v>200</v>
      </c>
      <c r="I110" s="478"/>
      <c r="J110" s="478"/>
      <c r="K110" s="478"/>
      <c r="L110" s="478"/>
      <c r="M110" s="478">
        <v>5800</v>
      </c>
      <c r="N110" s="478">
        <v>5800</v>
      </c>
      <c r="O110" s="478"/>
      <c r="P110" s="478"/>
      <c r="Q110" s="478"/>
      <c r="R110" s="478"/>
      <c r="S110" s="478"/>
      <c r="T110" s="460"/>
      <c r="U110" s="460"/>
      <c r="V110" s="460"/>
      <c r="W110" s="460"/>
      <c r="X110" s="460"/>
      <c r="Y110" s="826"/>
      <c r="Z110" s="460"/>
      <c r="AA110" s="460"/>
      <c r="AC110" s="462"/>
      <c r="AG110" s="819"/>
      <c r="AH110" s="819"/>
      <c r="AI110" s="819"/>
      <c r="AJ110" s="819"/>
      <c r="AM110" s="819"/>
      <c r="AN110" s="819">
        <v>1</v>
      </c>
      <c r="AO110" s="819"/>
      <c r="AP110" s="819"/>
    </row>
    <row r="111" spans="1:42" s="667" customFormat="1" hidden="1">
      <c r="A111" s="460">
        <v>18</v>
      </c>
      <c r="B111" s="485" t="s">
        <v>1062</v>
      </c>
      <c r="C111" s="460"/>
      <c r="D111" s="460"/>
      <c r="E111" s="478">
        <v>10000</v>
      </c>
      <c r="F111" s="478">
        <v>10000</v>
      </c>
      <c r="G111" s="478">
        <v>200</v>
      </c>
      <c r="H111" s="478">
        <v>200</v>
      </c>
      <c r="I111" s="478"/>
      <c r="J111" s="478"/>
      <c r="K111" s="478"/>
      <c r="L111" s="478"/>
      <c r="M111" s="478">
        <v>9800</v>
      </c>
      <c r="N111" s="478">
        <v>9800</v>
      </c>
      <c r="O111" s="478"/>
      <c r="P111" s="478"/>
      <c r="Q111" s="478"/>
      <c r="R111" s="478"/>
      <c r="S111" s="478"/>
      <c r="T111" s="460"/>
      <c r="U111" s="460"/>
      <c r="V111" s="460"/>
      <c r="W111" s="460"/>
      <c r="X111" s="460"/>
      <c r="Y111" s="826"/>
      <c r="Z111" s="460"/>
      <c r="AA111" s="460"/>
      <c r="AC111" s="462"/>
      <c r="AG111" s="819"/>
      <c r="AH111" s="819"/>
      <c r="AI111" s="819"/>
      <c r="AJ111" s="819"/>
      <c r="AM111" s="819">
        <v>1</v>
      </c>
      <c r="AN111" s="819"/>
      <c r="AO111" s="819"/>
      <c r="AP111" s="819"/>
    </row>
    <row r="112" spans="1:42" s="667" customFormat="1" ht="31.5" hidden="1">
      <c r="A112" s="460">
        <v>19</v>
      </c>
      <c r="B112" s="485" t="s">
        <v>1063</v>
      </c>
      <c r="C112" s="460"/>
      <c r="D112" s="460"/>
      <c r="E112" s="478">
        <v>2000</v>
      </c>
      <c r="F112" s="478">
        <v>2000</v>
      </c>
      <c r="G112" s="478">
        <v>200</v>
      </c>
      <c r="H112" s="478">
        <v>200</v>
      </c>
      <c r="I112" s="478"/>
      <c r="J112" s="478"/>
      <c r="K112" s="478"/>
      <c r="L112" s="478"/>
      <c r="M112" s="478">
        <v>1800</v>
      </c>
      <c r="N112" s="478">
        <v>1800</v>
      </c>
      <c r="O112" s="478"/>
      <c r="P112" s="478"/>
      <c r="Q112" s="478"/>
      <c r="R112" s="478"/>
      <c r="S112" s="478"/>
      <c r="T112" s="460"/>
      <c r="U112" s="460"/>
      <c r="V112" s="460"/>
      <c r="W112" s="460"/>
      <c r="X112" s="460"/>
      <c r="Y112" s="826"/>
      <c r="Z112" s="460"/>
      <c r="AA112" s="460"/>
      <c r="AC112" s="462"/>
      <c r="AG112" s="819"/>
      <c r="AH112" s="819"/>
      <c r="AI112" s="819"/>
      <c r="AJ112" s="819"/>
      <c r="AM112" s="819"/>
      <c r="AN112" s="819"/>
      <c r="AO112" s="819">
        <v>1</v>
      </c>
      <c r="AP112" s="819"/>
    </row>
    <row r="113" spans="1:42" s="667" customFormat="1" ht="31.5" hidden="1">
      <c r="A113" s="460">
        <v>20</v>
      </c>
      <c r="B113" s="485" t="s">
        <v>950</v>
      </c>
      <c r="C113" s="460"/>
      <c r="D113" s="460"/>
      <c r="E113" s="478">
        <v>2000</v>
      </c>
      <c r="F113" s="478">
        <v>2000</v>
      </c>
      <c r="G113" s="478">
        <v>200</v>
      </c>
      <c r="H113" s="478">
        <v>200</v>
      </c>
      <c r="I113" s="478"/>
      <c r="J113" s="478"/>
      <c r="K113" s="478"/>
      <c r="L113" s="478"/>
      <c r="M113" s="478">
        <v>1800</v>
      </c>
      <c r="N113" s="478">
        <v>1800</v>
      </c>
      <c r="O113" s="478"/>
      <c r="P113" s="478"/>
      <c r="Q113" s="478"/>
      <c r="R113" s="478"/>
      <c r="S113" s="478"/>
      <c r="T113" s="460"/>
      <c r="U113" s="460"/>
      <c r="V113" s="460"/>
      <c r="W113" s="460"/>
      <c r="X113" s="460"/>
      <c r="Y113" s="826"/>
      <c r="Z113" s="460"/>
      <c r="AA113" s="460"/>
      <c r="AC113" s="462"/>
      <c r="AG113" s="819"/>
      <c r="AH113" s="819"/>
      <c r="AI113" s="819"/>
      <c r="AJ113" s="819"/>
      <c r="AM113" s="819"/>
      <c r="AN113" s="819"/>
      <c r="AO113" s="819"/>
      <c r="AP113" s="819"/>
    </row>
    <row r="114" spans="1:42" s="667" customFormat="1" ht="43.5" hidden="1" customHeight="1">
      <c r="A114" s="460">
        <v>21</v>
      </c>
      <c r="B114" s="485" t="s">
        <v>559</v>
      </c>
      <c r="C114" s="460"/>
      <c r="D114" s="460"/>
      <c r="E114" s="478">
        <v>39800</v>
      </c>
      <c r="F114" s="478">
        <v>39800</v>
      </c>
      <c r="G114" s="478">
        <v>200</v>
      </c>
      <c r="H114" s="478">
        <v>200</v>
      </c>
      <c r="I114" s="478"/>
      <c r="J114" s="478"/>
      <c r="K114" s="478"/>
      <c r="L114" s="478"/>
      <c r="M114" s="478">
        <v>39600</v>
      </c>
      <c r="N114" s="478">
        <v>39600</v>
      </c>
      <c r="O114" s="478"/>
      <c r="P114" s="478"/>
      <c r="Q114" s="478"/>
      <c r="R114" s="478"/>
      <c r="S114" s="478"/>
      <c r="T114" s="460"/>
      <c r="U114" s="460"/>
      <c r="V114" s="460"/>
      <c r="W114" s="460"/>
      <c r="X114" s="460"/>
      <c r="Y114" s="826"/>
      <c r="Z114" s="460"/>
      <c r="AA114" s="460"/>
      <c r="AC114" s="462"/>
      <c r="AG114" s="819"/>
      <c r="AH114" s="819"/>
      <c r="AI114" s="819"/>
      <c r="AJ114" s="819"/>
      <c r="AM114" s="819"/>
      <c r="AN114" s="819"/>
      <c r="AO114" s="819"/>
      <c r="AP114" s="819"/>
    </row>
    <row r="115" spans="1:42" s="667" customFormat="1" ht="31.5" hidden="1">
      <c r="A115" s="460">
        <v>22</v>
      </c>
      <c r="B115" s="485" t="s">
        <v>968</v>
      </c>
      <c r="C115" s="460"/>
      <c r="D115" s="460"/>
      <c r="E115" s="478">
        <v>30000</v>
      </c>
      <c r="F115" s="478">
        <v>30000</v>
      </c>
      <c r="G115" s="478">
        <v>200</v>
      </c>
      <c r="H115" s="478">
        <v>200</v>
      </c>
      <c r="I115" s="478"/>
      <c r="J115" s="478"/>
      <c r="K115" s="478"/>
      <c r="L115" s="478"/>
      <c r="M115" s="478">
        <v>29800</v>
      </c>
      <c r="N115" s="478">
        <v>29800</v>
      </c>
      <c r="O115" s="478"/>
      <c r="P115" s="478"/>
      <c r="Q115" s="478"/>
      <c r="R115" s="478"/>
      <c r="S115" s="478"/>
      <c r="T115" s="460"/>
      <c r="U115" s="460"/>
      <c r="V115" s="460"/>
      <c r="W115" s="460"/>
      <c r="X115" s="460"/>
      <c r="Y115" s="826"/>
      <c r="Z115" s="460"/>
      <c r="AA115" s="460"/>
      <c r="AC115" s="462"/>
      <c r="AG115" s="819"/>
      <c r="AH115" s="819"/>
      <c r="AI115" s="819"/>
      <c r="AJ115" s="819">
        <v>1</v>
      </c>
      <c r="AM115" s="819"/>
      <c r="AN115" s="819"/>
      <c r="AO115" s="819"/>
      <c r="AP115" s="819"/>
    </row>
    <row r="116" spans="1:42" s="667" customFormat="1" ht="31.5" hidden="1">
      <c r="A116" s="460">
        <v>23</v>
      </c>
      <c r="B116" s="485" t="s">
        <v>975</v>
      </c>
      <c r="C116" s="460"/>
      <c r="D116" s="460"/>
      <c r="E116" s="478">
        <v>39800</v>
      </c>
      <c r="F116" s="478">
        <v>39800</v>
      </c>
      <c r="G116" s="478">
        <v>200</v>
      </c>
      <c r="H116" s="478">
        <v>200</v>
      </c>
      <c r="I116" s="478"/>
      <c r="J116" s="478"/>
      <c r="K116" s="478"/>
      <c r="L116" s="478"/>
      <c r="M116" s="478">
        <v>39600</v>
      </c>
      <c r="N116" s="478">
        <v>39600</v>
      </c>
      <c r="O116" s="478"/>
      <c r="P116" s="478"/>
      <c r="Q116" s="478"/>
      <c r="R116" s="478"/>
      <c r="S116" s="478"/>
      <c r="T116" s="460"/>
      <c r="U116" s="460"/>
      <c r="V116" s="460"/>
      <c r="W116" s="460"/>
      <c r="X116" s="460"/>
      <c r="Y116" s="826"/>
      <c r="Z116" s="460"/>
      <c r="AA116" s="460"/>
      <c r="AC116" s="462"/>
      <c r="AG116" s="819"/>
      <c r="AH116" s="819"/>
      <c r="AI116" s="819"/>
      <c r="AJ116" s="819"/>
      <c r="AM116" s="819"/>
      <c r="AN116" s="819"/>
      <c r="AO116" s="819"/>
      <c r="AP116" s="819"/>
    </row>
    <row r="117" spans="1:42" s="667" customFormat="1" ht="39.75" hidden="1" customHeight="1">
      <c r="A117" s="460">
        <v>24</v>
      </c>
      <c r="B117" s="485" t="s">
        <v>985</v>
      </c>
      <c r="C117" s="460"/>
      <c r="D117" s="460"/>
      <c r="E117" s="478">
        <v>39800</v>
      </c>
      <c r="F117" s="478">
        <v>39800</v>
      </c>
      <c r="G117" s="478">
        <v>200</v>
      </c>
      <c r="H117" s="478">
        <v>200</v>
      </c>
      <c r="I117" s="478"/>
      <c r="J117" s="478"/>
      <c r="K117" s="478"/>
      <c r="L117" s="478"/>
      <c r="M117" s="478">
        <v>39600</v>
      </c>
      <c r="N117" s="478">
        <v>39600</v>
      </c>
      <c r="O117" s="478"/>
      <c r="P117" s="478"/>
      <c r="Q117" s="478"/>
      <c r="R117" s="478"/>
      <c r="S117" s="478"/>
      <c r="T117" s="460"/>
      <c r="U117" s="460"/>
      <c r="V117" s="460"/>
      <c r="W117" s="460"/>
      <c r="X117" s="460"/>
      <c r="Y117" s="826"/>
      <c r="Z117" s="460"/>
      <c r="AA117" s="460"/>
      <c r="AC117" s="462"/>
      <c r="AG117" s="819"/>
      <c r="AH117" s="819"/>
      <c r="AI117" s="819"/>
      <c r="AJ117" s="819"/>
      <c r="AM117" s="819"/>
      <c r="AN117" s="819"/>
      <c r="AO117" s="819">
        <v>1</v>
      </c>
      <c r="AP117" s="819"/>
    </row>
    <row r="118" spans="1:42" s="667" customFormat="1" ht="31.5" hidden="1">
      <c r="A118" s="460">
        <v>25</v>
      </c>
      <c r="B118" s="485" t="s">
        <v>969</v>
      </c>
      <c r="C118" s="460"/>
      <c r="D118" s="460"/>
      <c r="E118" s="478">
        <v>30000</v>
      </c>
      <c r="F118" s="478">
        <v>30000</v>
      </c>
      <c r="G118" s="478">
        <v>200</v>
      </c>
      <c r="H118" s="478">
        <v>200</v>
      </c>
      <c r="I118" s="478"/>
      <c r="J118" s="478"/>
      <c r="K118" s="478"/>
      <c r="L118" s="478"/>
      <c r="M118" s="478">
        <v>29800</v>
      </c>
      <c r="N118" s="478">
        <v>29800</v>
      </c>
      <c r="O118" s="478"/>
      <c r="P118" s="478"/>
      <c r="Q118" s="478"/>
      <c r="R118" s="478"/>
      <c r="S118" s="478"/>
      <c r="T118" s="460"/>
      <c r="U118" s="460"/>
      <c r="V118" s="460"/>
      <c r="W118" s="460"/>
      <c r="X118" s="460"/>
      <c r="Y118" s="826"/>
      <c r="Z118" s="460"/>
      <c r="AA118" s="460"/>
      <c r="AC118" s="462"/>
      <c r="AG118" s="819"/>
      <c r="AH118" s="819"/>
      <c r="AI118" s="819"/>
      <c r="AJ118" s="819"/>
      <c r="AM118" s="819"/>
      <c r="AN118" s="819">
        <v>1</v>
      </c>
      <c r="AO118" s="819"/>
      <c r="AP118" s="819"/>
    </row>
    <row r="119" spans="1:42" s="667" customFormat="1" ht="31.5" hidden="1">
      <c r="A119" s="460">
        <v>26</v>
      </c>
      <c r="B119" s="469" t="s">
        <v>976</v>
      </c>
      <c r="C119" s="469"/>
      <c r="D119" s="460"/>
      <c r="E119" s="465">
        <v>39800</v>
      </c>
      <c r="F119" s="465">
        <v>31840</v>
      </c>
      <c r="G119" s="465">
        <v>200</v>
      </c>
      <c r="H119" s="465">
        <v>200</v>
      </c>
      <c r="I119" s="465"/>
      <c r="J119" s="465"/>
      <c r="K119" s="465"/>
      <c r="L119" s="465"/>
      <c r="M119" s="465">
        <v>39600</v>
      </c>
      <c r="N119" s="465">
        <v>31640</v>
      </c>
      <c r="O119" s="478"/>
      <c r="P119" s="478"/>
      <c r="Q119" s="478"/>
      <c r="R119" s="478"/>
      <c r="S119" s="478"/>
      <c r="T119" s="460"/>
      <c r="U119" s="460"/>
      <c r="V119" s="460"/>
      <c r="W119" s="460"/>
      <c r="X119" s="460" t="s">
        <v>1686</v>
      </c>
      <c r="Y119" s="826"/>
      <c r="Z119" s="460"/>
      <c r="AA119" s="460"/>
      <c r="AC119" s="462"/>
      <c r="AG119" s="819"/>
      <c r="AH119" s="819"/>
      <c r="AI119" s="819"/>
      <c r="AJ119" s="819"/>
      <c r="AM119" s="819"/>
      <c r="AN119" s="819"/>
      <c r="AO119" s="819"/>
      <c r="AP119" s="819"/>
    </row>
    <row r="120" spans="1:42" s="667" customFormat="1" ht="53.25" hidden="1" customHeight="1">
      <c r="A120" s="460">
        <v>27</v>
      </c>
      <c r="B120" s="469" t="s">
        <v>570</v>
      </c>
      <c r="C120" s="469"/>
      <c r="D120" s="460"/>
      <c r="E120" s="465">
        <v>22000</v>
      </c>
      <c r="F120" s="465">
        <v>7000</v>
      </c>
      <c r="G120" s="465">
        <v>200</v>
      </c>
      <c r="H120" s="465">
        <v>200</v>
      </c>
      <c r="I120" s="465">
        <v>15000</v>
      </c>
      <c r="J120" s="465">
        <v>15000</v>
      </c>
      <c r="K120" s="465"/>
      <c r="L120" s="465"/>
      <c r="M120" s="465">
        <v>21800</v>
      </c>
      <c r="N120" s="465">
        <v>6800</v>
      </c>
      <c r="O120" s="478"/>
      <c r="P120" s="478"/>
      <c r="Q120" s="478"/>
      <c r="R120" s="478"/>
      <c r="S120" s="478"/>
      <c r="T120" s="460"/>
      <c r="U120" s="460"/>
      <c r="V120" s="460"/>
      <c r="W120" s="460"/>
      <c r="X120" s="460" t="s">
        <v>1688</v>
      </c>
      <c r="Y120" s="826"/>
      <c r="Z120" s="460"/>
      <c r="AA120" s="460"/>
      <c r="AC120" s="462"/>
      <c r="AG120" s="819"/>
      <c r="AH120" s="819"/>
      <c r="AI120" s="819"/>
      <c r="AJ120" s="819"/>
      <c r="AM120" s="819"/>
      <c r="AN120" s="819"/>
      <c r="AO120" s="819"/>
      <c r="AP120" s="819"/>
    </row>
    <row r="121" spans="1:42" s="667" customFormat="1" ht="31.5" hidden="1">
      <c r="A121" s="460">
        <v>28</v>
      </c>
      <c r="B121" s="472" t="s">
        <v>1015</v>
      </c>
      <c r="C121" s="469"/>
      <c r="D121" s="460" t="s">
        <v>1018</v>
      </c>
      <c r="E121" s="465">
        <v>14000</v>
      </c>
      <c r="F121" s="465">
        <v>10100</v>
      </c>
      <c r="G121" s="465">
        <v>100</v>
      </c>
      <c r="H121" s="465">
        <v>100</v>
      </c>
      <c r="I121" s="465"/>
      <c r="J121" s="465"/>
      <c r="K121" s="465"/>
      <c r="L121" s="465"/>
      <c r="M121" s="465">
        <v>13900</v>
      </c>
      <c r="N121" s="465">
        <v>10000</v>
      </c>
      <c r="O121" s="478"/>
      <c r="P121" s="478"/>
      <c r="Q121" s="478"/>
      <c r="R121" s="478"/>
      <c r="S121" s="478"/>
      <c r="T121" s="460"/>
      <c r="U121" s="460"/>
      <c r="V121" s="460"/>
      <c r="W121" s="460"/>
      <c r="X121" s="460" t="s">
        <v>1687</v>
      </c>
      <c r="Y121" s="826"/>
      <c r="Z121" s="460"/>
      <c r="AA121" s="460"/>
      <c r="AC121" s="462"/>
      <c r="AG121" s="819"/>
      <c r="AH121" s="819"/>
      <c r="AI121" s="819">
        <v>1</v>
      </c>
      <c r="AJ121" s="819"/>
      <c r="AM121" s="819"/>
      <c r="AN121" s="819"/>
      <c r="AO121" s="819"/>
      <c r="AP121" s="819"/>
    </row>
    <row r="122" spans="1:42" s="667" customFormat="1" ht="51" hidden="1" customHeight="1">
      <c r="A122" s="460">
        <v>29</v>
      </c>
      <c r="B122" s="472" t="s">
        <v>1016</v>
      </c>
      <c r="C122" s="469"/>
      <c r="D122" s="460" t="s">
        <v>1017</v>
      </c>
      <c r="E122" s="465">
        <v>12000</v>
      </c>
      <c r="F122" s="465">
        <v>7000</v>
      </c>
      <c r="G122" s="465">
        <v>200</v>
      </c>
      <c r="H122" s="465">
        <v>200</v>
      </c>
      <c r="I122" s="465"/>
      <c r="J122" s="465"/>
      <c r="K122" s="465"/>
      <c r="L122" s="465"/>
      <c r="M122" s="465">
        <v>11800</v>
      </c>
      <c r="N122" s="465">
        <v>6800</v>
      </c>
      <c r="O122" s="478"/>
      <c r="P122" s="478"/>
      <c r="Q122" s="478"/>
      <c r="R122" s="478"/>
      <c r="S122" s="478"/>
      <c r="T122" s="460"/>
      <c r="U122" s="460"/>
      <c r="V122" s="460"/>
      <c r="W122" s="460"/>
      <c r="X122" s="460" t="s">
        <v>1688</v>
      </c>
      <c r="Y122" s="826"/>
      <c r="Z122" s="460"/>
      <c r="AA122" s="460"/>
      <c r="AC122" s="462"/>
      <c r="AG122" s="819"/>
      <c r="AH122" s="819"/>
      <c r="AI122" s="819">
        <v>1</v>
      </c>
      <c r="AJ122" s="819"/>
      <c r="AM122" s="819"/>
      <c r="AN122" s="819"/>
      <c r="AO122" s="819"/>
      <c r="AP122" s="819"/>
    </row>
    <row r="123" spans="1:42" s="667" customFormat="1" ht="39" hidden="1" customHeight="1">
      <c r="A123" s="460">
        <v>30</v>
      </c>
      <c r="B123" s="469" t="s">
        <v>1441</v>
      </c>
      <c r="C123" s="469"/>
      <c r="D123" s="460"/>
      <c r="E123" s="465">
        <v>13000</v>
      </c>
      <c r="F123" s="465">
        <v>13000</v>
      </c>
      <c r="G123" s="465">
        <v>200</v>
      </c>
      <c r="H123" s="465">
        <v>200</v>
      </c>
      <c r="I123" s="465">
        <v>13000</v>
      </c>
      <c r="J123" s="465">
        <v>13000</v>
      </c>
      <c r="K123" s="465"/>
      <c r="L123" s="465"/>
      <c r="M123" s="465">
        <v>12800</v>
      </c>
      <c r="N123" s="465">
        <v>12800</v>
      </c>
      <c r="O123" s="478"/>
      <c r="P123" s="478"/>
      <c r="Q123" s="478"/>
      <c r="R123" s="478"/>
      <c r="S123" s="478"/>
      <c r="T123" s="460"/>
      <c r="U123" s="460"/>
      <c r="V123" s="460"/>
      <c r="W123" s="460"/>
      <c r="X123" s="460"/>
      <c r="Y123" s="826"/>
      <c r="Z123" s="460"/>
      <c r="AA123" s="460"/>
      <c r="AC123" s="462"/>
      <c r="AG123" s="819"/>
      <c r="AH123" s="819"/>
      <c r="AI123" s="819"/>
      <c r="AJ123" s="819">
        <v>1</v>
      </c>
      <c r="AM123" s="819"/>
      <c r="AN123" s="819"/>
      <c r="AO123" s="819"/>
      <c r="AP123" s="819"/>
    </row>
    <row r="124" spans="1:42" s="667" customFormat="1" ht="31.5" hidden="1">
      <c r="A124" s="460">
        <v>31</v>
      </c>
      <c r="B124" s="569" t="s">
        <v>977</v>
      </c>
      <c r="C124" s="469"/>
      <c r="D124" s="460"/>
      <c r="E124" s="465">
        <v>10000</v>
      </c>
      <c r="F124" s="465">
        <v>6400</v>
      </c>
      <c r="G124" s="465">
        <v>100</v>
      </c>
      <c r="H124" s="465">
        <v>100</v>
      </c>
      <c r="I124" s="465">
        <v>10000</v>
      </c>
      <c r="J124" s="465">
        <v>4852</v>
      </c>
      <c r="K124" s="465"/>
      <c r="L124" s="465"/>
      <c r="M124" s="465">
        <v>9900</v>
      </c>
      <c r="N124" s="465">
        <v>6300</v>
      </c>
      <c r="O124" s="478"/>
      <c r="P124" s="478"/>
      <c r="Q124" s="478"/>
      <c r="R124" s="478"/>
      <c r="S124" s="478"/>
      <c r="T124" s="460"/>
      <c r="U124" s="460"/>
      <c r="V124" s="460"/>
      <c r="W124" s="460"/>
      <c r="X124" s="460" t="s">
        <v>1688</v>
      </c>
      <c r="Y124" s="826"/>
      <c r="Z124" s="460"/>
      <c r="AA124" s="460"/>
      <c r="AC124" s="462"/>
      <c r="AG124" s="819"/>
      <c r="AH124" s="819"/>
      <c r="AI124" s="819"/>
      <c r="AJ124" s="819">
        <v>1</v>
      </c>
      <c r="AM124" s="819"/>
      <c r="AN124" s="819"/>
      <c r="AO124" s="819"/>
      <c r="AP124" s="819"/>
    </row>
    <row r="125" spans="1:42" s="667" customFormat="1" ht="38.25" hidden="1" customHeight="1">
      <c r="A125" s="460">
        <v>32</v>
      </c>
      <c r="B125" s="569" t="s">
        <v>978</v>
      </c>
      <c r="C125" s="469"/>
      <c r="D125" s="460"/>
      <c r="E125" s="465">
        <v>14000</v>
      </c>
      <c r="F125" s="465">
        <v>9000</v>
      </c>
      <c r="G125" s="465">
        <v>100</v>
      </c>
      <c r="H125" s="465">
        <v>100</v>
      </c>
      <c r="I125" s="465">
        <v>14000</v>
      </c>
      <c r="J125" s="465">
        <v>6570</v>
      </c>
      <c r="K125" s="465"/>
      <c r="L125" s="465"/>
      <c r="M125" s="465">
        <v>13900</v>
      </c>
      <c r="N125" s="465">
        <v>8900</v>
      </c>
      <c r="O125" s="478"/>
      <c r="P125" s="478"/>
      <c r="Q125" s="478"/>
      <c r="R125" s="478"/>
      <c r="S125" s="478"/>
      <c r="T125" s="460"/>
      <c r="U125" s="460"/>
      <c r="V125" s="460"/>
      <c r="W125" s="460"/>
      <c r="X125" s="460" t="s">
        <v>1688</v>
      </c>
      <c r="Y125" s="826"/>
      <c r="Z125" s="460"/>
      <c r="AA125" s="460"/>
      <c r="AC125" s="462"/>
      <c r="AG125" s="819"/>
      <c r="AH125" s="819"/>
      <c r="AI125" s="819"/>
      <c r="AJ125" s="819">
        <v>1</v>
      </c>
      <c r="AM125" s="819"/>
      <c r="AN125" s="819"/>
      <c r="AO125" s="819"/>
      <c r="AP125" s="819"/>
    </row>
    <row r="126" spans="1:42" s="667" customFormat="1" ht="31.5" hidden="1">
      <c r="A126" s="460">
        <v>33</v>
      </c>
      <c r="B126" s="469" t="s">
        <v>982</v>
      </c>
      <c r="C126" s="469"/>
      <c r="D126" s="460" t="s">
        <v>1020</v>
      </c>
      <c r="E126" s="465">
        <v>39900</v>
      </c>
      <c r="F126" s="465">
        <v>11900</v>
      </c>
      <c r="G126" s="465">
        <v>200</v>
      </c>
      <c r="H126" s="465">
        <v>200</v>
      </c>
      <c r="I126" s="465">
        <v>38500</v>
      </c>
      <c r="J126" s="465">
        <v>38500</v>
      </c>
      <c r="K126" s="465"/>
      <c r="L126" s="465"/>
      <c r="M126" s="465">
        <v>39700</v>
      </c>
      <c r="N126" s="465">
        <v>11700</v>
      </c>
      <c r="O126" s="478"/>
      <c r="P126" s="478"/>
      <c r="Q126" s="478"/>
      <c r="R126" s="478"/>
      <c r="S126" s="478"/>
      <c r="T126" s="460"/>
      <c r="U126" s="460"/>
      <c r="V126" s="460"/>
      <c r="W126" s="460"/>
      <c r="X126" s="460" t="s">
        <v>1688</v>
      </c>
      <c r="Y126" s="826"/>
      <c r="Z126" s="460"/>
      <c r="AA126" s="460"/>
      <c r="AC126" s="462"/>
      <c r="AG126" s="819"/>
      <c r="AH126" s="819"/>
      <c r="AI126" s="819"/>
      <c r="AJ126" s="819"/>
      <c r="AM126" s="819">
        <v>1</v>
      </c>
      <c r="AN126" s="819"/>
      <c r="AO126" s="819"/>
      <c r="AP126" s="819"/>
    </row>
    <row r="127" spans="1:42" s="667" customFormat="1" ht="31.5" hidden="1">
      <c r="A127" s="460">
        <v>34</v>
      </c>
      <c r="B127" s="469" t="s">
        <v>1021</v>
      </c>
      <c r="C127" s="469"/>
      <c r="D127" s="460"/>
      <c r="E127" s="465">
        <v>39000</v>
      </c>
      <c r="F127" s="465">
        <v>23000</v>
      </c>
      <c r="G127" s="465">
        <v>200</v>
      </c>
      <c r="H127" s="465">
        <v>200</v>
      </c>
      <c r="I127" s="465"/>
      <c r="J127" s="465"/>
      <c r="K127" s="465"/>
      <c r="L127" s="465"/>
      <c r="M127" s="465">
        <v>38800</v>
      </c>
      <c r="N127" s="465">
        <v>22800</v>
      </c>
      <c r="O127" s="478"/>
      <c r="P127" s="478"/>
      <c r="Q127" s="478"/>
      <c r="R127" s="478"/>
      <c r="S127" s="478"/>
      <c r="T127" s="460"/>
      <c r="U127" s="460"/>
      <c r="V127" s="460"/>
      <c r="W127" s="460"/>
      <c r="X127" s="460" t="s">
        <v>1688</v>
      </c>
      <c r="Y127" s="826"/>
      <c r="Z127" s="460"/>
      <c r="AA127" s="460"/>
      <c r="AC127" s="462"/>
      <c r="AG127" s="819"/>
      <c r="AH127" s="819"/>
      <c r="AI127" s="819"/>
      <c r="AJ127" s="819"/>
      <c r="AM127" s="819"/>
      <c r="AN127" s="819">
        <v>1</v>
      </c>
      <c r="AO127" s="819"/>
      <c r="AP127" s="819"/>
    </row>
    <row r="128" spans="1:42" s="667" customFormat="1" ht="31.5" hidden="1">
      <c r="A128" s="460">
        <v>35</v>
      </c>
      <c r="B128" s="548" t="s">
        <v>986</v>
      </c>
      <c r="C128" s="460"/>
      <c r="D128" s="460"/>
      <c r="E128" s="478">
        <v>13000</v>
      </c>
      <c r="F128" s="478">
        <v>13000</v>
      </c>
      <c r="G128" s="478">
        <v>100</v>
      </c>
      <c r="H128" s="478">
        <v>100</v>
      </c>
      <c r="I128" s="478"/>
      <c r="J128" s="478"/>
      <c r="K128" s="478"/>
      <c r="L128" s="478"/>
      <c r="M128" s="478">
        <v>12900</v>
      </c>
      <c r="N128" s="478">
        <v>12900</v>
      </c>
      <c r="O128" s="478"/>
      <c r="P128" s="478"/>
      <c r="Q128" s="478"/>
      <c r="R128" s="478"/>
      <c r="S128" s="478"/>
      <c r="T128" s="460"/>
      <c r="U128" s="460"/>
      <c r="V128" s="460"/>
      <c r="W128" s="460"/>
      <c r="X128" s="460"/>
      <c r="Y128" s="826"/>
      <c r="Z128" s="460"/>
      <c r="AA128" s="460"/>
      <c r="AC128" s="462"/>
      <c r="AG128" s="819"/>
      <c r="AH128" s="819"/>
      <c r="AI128" s="819"/>
      <c r="AJ128" s="819"/>
      <c r="AM128" s="819"/>
      <c r="AN128" s="819"/>
      <c r="AO128" s="819"/>
      <c r="AP128" s="819"/>
    </row>
    <row r="129" spans="1:42" s="667" customFormat="1" ht="46.5" hidden="1" customHeight="1">
      <c r="A129" s="460">
        <v>36</v>
      </c>
      <c r="B129" s="469" t="s">
        <v>1011</v>
      </c>
      <c r="C129" s="469"/>
      <c r="D129" s="460"/>
      <c r="E129" s="465">
        <v>14990</v>
      </c>
      <c r="F129" s="465">
        <v>10000</v>
      </c>
      <c r="G129" s="465">
        <v>200</v>
      </c>
      <c r="H129" s="465">
        <v>200</v>
      </c>
      <c r="I129" s="465"/>
      <c r="J129" s="465"/>
      <c r="K129" s="465"/>
      <c r="L129" s="465"/>
      <c r="M129" s="465">
        <v>9800</v>
      </c>
      <c r="N129" s="465">
        <v>9800</v>
      </c>
      <c r="O129" s="478"/>
      <c r="P129" s="478"/>
      <c r="Q129" s="478"/>
      <c r="R129" s="478"/>
      <c r="S129" s="478"/>
      <c r="T129" s="460"/>
      <c r="U129" s="460"/>
      <c r="V129" s="460"/>
      <c r="W129" s="460"/>
      <c r="X129" s="460" t="s">
        <v>1771</v>
      </c>
      <c r="Y129" s="826"/>
      <c r="Z129" s="460"/>
      <c r="AA129" s="460"/>
      <c r="AC129" s="462"/>
      <c r="AG129" s="819"/>
      <c r="AH129" s="819"/>
      <c r="AI129" s="819"/>
      <c r="AJ129" s="819"/>
      <c r="AM129" s="819"/>
      <c r="AN129" s="819"/>
      <c r="AO129" s="819"/>
      <c r="AP129" s="819"/>
    </row>
    <row r="130" spans="1:42" s="667" customFormat="1" ht="31.5" hidden="1">
      <c r="A130" s="460">
        <v>37</v>
      </c>
      <c r="B130" s="469" t="s">
        <v>1012</v>
      </c>
      <c r="C130" s="469"/>
      <c r="D130" s="460"/>
      <c r="E130" s="465">
        <v>14900</v>
      </c>
      <c r="F130" s="465">
        <v>10000</v>
      </c>
      <c r="G130" s="465">
        <v>200</v>
      </c>
      <c r="H130" s="465">
        <v>200</v>
      </c>
      <c r="I130" s="465"/>
      <c r="J130" s="465"/>
      <c r="K130" s="465"/>
      <c r="L130" s="465"/>
      <c r="M130" s="465">
        <v>9800</v>
      </c>
      <c r="N130" s="465">
        <v>9800</v>
      </c>
      <c r="O130" s="478"/>
      <c r="P130" s="478"/>
      <c r="Q130" s="478"/>
      <c r="R130" s="478"/>
      <c r="S130" s="478"/>
      <c r="T130" s="460"/>
      <c r="U130" s="460"/>
      <c r="V130" s="460"/>
      <c r="W130" s="460"/>
      <c r="X130" s="460" t="s">
        <v>1771</v>
      </c>
      <c r="Y130" s="826"/>
      <c r="Z130" s="460"/>
      <c r="AA130" s="460"/>
      <c r="AC130" s="462"/>
      <c r="AG130" s="819"/>
      <c r="AH130" s="819"/>
      <c r="AI130" s="819"/>
      <c r="AJ130" s="819"/>
      <c r="AM130" s="819"/>
      <c r="AN130" s="819"/>
      <c r="AO130" s="819"/>
      <c r="AP130" s="819"/>
    </row>
    <row r="131" spans="1:42" s="667" customFormat="1" ht="47.25" hidden="1">
      <c r="A131" s="460">
        <v>38</v>
      </c>
      <c r="B131" s="469" t="s">
        <v>1013</v>
      </c>
      <c r="C131" s="469"/>
      <c r="D131" s="460"/>
      <c r="E131" s="465">
        <v>8000</v>
      </c>
      <c r="F131" s="465">
        <v>6000</v>
      </c>
      <c r="G131" s="465">
        <v>100</v>
      </c>
      <c r="H131" s="465">
        <v>100</v>
      </c>
      <c r="I131" s="465"/>
      <c r="J131" s="465"/>
      <c r="K131" s="465"/>
      <c r="L131" s="465"/>
      <c r="M131" s="465">
        <v>5900</v>
      </c>
      <c r="N131" s="465">
        <v>5900</v>
      </c>
      <c r="O131" s="478"/>
      <c r="P131" s="478"/>
      <c r="Q131" s="478"/>
      <c r="R131" s="478"/>
      <c r="S131" s="478"/>
      <c r="T131" s="460"/>
      <c r="U131" s="460"/>
      <c r="V131" s="460"/>
      <c r="W131" s="460"/>
      <c r="X131" s="460" t="s">
        <v>1771</v>
      </c>
      <c r="Y131" s="826"/>
      <c r="Z131" s="460"/>
      <c r="AA131" s="460"/>
      <c r="AC131" s="462"/>
      <c r="AG131" s="819"/>
      <c r="AH131" s="819"/>
      <c r="AI131" s="819"/>
      <c r="AJ131" s="819"/>
      <c r="AM131" s="819"/>
      <c r="AN131" s="819"/>
      <c r="AO131" s="819"/>
      <c r="AP131" s="819"/>
    </row>
    <row r="132" spans="1:42" s="667" customFormat="1" ht="31.5" hidden="1">
      <c r="A132" s="460">
        <v>39</v>
      </c>
      <c r="B132" s="485" t="s">
        <v>1069</v>
      </c>
      <c r="C132" s="460"/>
      <c r="D132" s="460"/>
      <c r="E132" s="478">
        <v>13500</v>
      </c>
      <c r="F132" s="478">
        <v>13500</v>
      </c>
      <c r="G132" s="478">
        <v>200</v>
      </c>
      <c r="H132" s="478">
        <v>200</v>
      </c>
      <c r="I132" s="478"/>
      <c r="J132" s="478"/>
      <c r="K132" s="478"/>
      <c r="L132" s="478"/>
      <c r="M132" s="478">
        <v>13300</v>
      </c>
      <c r="N132" s="478">
        <v>13300</v>
      </c>
      <c r="O132" s="478"/>
      <c r="P132" s="478"/>
      <c r="Q132" s="478"/>
      <c r="R132" s="478"/>
      <c r="S132" s="478"/>
      <c r="T132" s="460"/>
      <c r="U132" s="460"/>
      <c r="V132" s="460"/>
      <c r="W132" s="460"/>
      <c r="X132" s="460"/>
      <c r="Y132" s="826"/>
      <c r="Z132" s="460"/>
      <c r="AA132" s="460"/>
      <c r="AC132" s="462"/>
      <c r="AG132" s="819"/>
      <c r="AH132" s="819"/>
      <c r="AI132" s="819"/>
      <c r="AJ132" s="819"/>
      <c r="AM132" s="819"/>
      <c r="AN132" s="819"/>
      <c r="AO132" s="819"/>
      <c r="AP132" s="819"/>
    </row>
    <row r="133" spans="1:42" s="667" customFormat="1" hidden="1">
      <c r="A133" s="460">
        <v>40</v>
      </c>
      <c r="B133" s="469" t="s">
        <v>983</v>
      </c>
      <c r="C133" s="469"/>
      <c r="D133" s="460"/>
      <c r="E133" s="465">
        <v>9000</v>
      </c>
      <c r="F133" s="465">
        <v>6300</v>
      </c>
      <c r="G133" s="465">
        <v>100</v>
      </c>
      <c r="H133" s="465">
        <v>100</v>
      </c>
      <c r="I133" s="465">
        <v>9000</v>
      </c>
      <c r="J133" s="465">
        <v>9000</v>
      </c>
      <c r="K133" s="465"/>
      <c r="L133" s="465"/>
      <c r="M133" s="465">
        <v>8900</v>
      </c>
      <c r="N133" s="465">
        <v>6200</v>
      </c>
      <c r="O133" s="478"/>
      <c r="P133" s="478"/>
      <c r="Q133" s="478"/>
      <c r="R133" s="478"/>
      <c r="S133" s="478"/>
      <c r="T133" s="460"/>
      <c r="U133" s="460"/>
      <c r="V133" s="460"/>
      <c r="W133" s="460"/>
      <c r="X133" s="460"/>
      <c r="Y133" s="826"/>
      <c r="Z133" s="460"/>
      <c r="AA133" s="460"/>
      <c r="AC133" s="462"/>
      <c r="AG133" s="819"/>
      <c r="AH133" s="819"/>
      <c r="AI133" s="819"/>
      <c r="AJ133" s="819"/>
      <c r="AM133" s="819"/>
      <c r="AN133" s="819"/>
      <c r="AO133" s="819">
        <v>1</v>
      </c>
      <c r="AP133" s="819"/>
    </row>
    <row r="134" spans="1:42" s="667" customFormat="1" hidden="1">
      <c r="A134" s="460">
        <v>41</v>
      </c>
      <c r="B134" s="469" t="s">
        <v>984</v>
      </c>
      <c r="C134" s="469"/>
      <c r="D134" s="460"/>
      <c r="E134" s="465">
        <v>9000</v>
      </c>
      <c r="F134" s="465">
        <v>6300</v>
      </c>
      <c r="G134" s="465">
        <v>100</v>
      </c>
      <c r="H134" s="465">
        <v>100</v>
      </c>
      <c r="I134" s="465">
        <v>8000</v>
      </c>
      <c r="J134" s="465">
        <v>8000</v>
      </c>
      <c r="K134" s="465"/>
      <c r="L134" s="465"/>
      <c r="M134" s="465">
        <v>8900</v>
      </c>
      <c r="N134" s="465">
        <v>6200</v>
      </c>
      <c r="O134" s="478"/>
      <c r="P134" s="478"/>
      <c r="Q134" s="478"/>
      <c r="R134" s="478"/>
      <c r="S134" s="478"/>
      <c r="T134" s="460"/>
      <c r="U134" s="460"/>
      <c r="V134" s="460"/>
      <c r="W134" s="460"/>
      <c r="X134" s="460"/>
      <c r="Y134" s="826"/>
      <c r="Z134" s="460"/>
      <c r="AA134" s="460"/>
      <c r="AC134" s="462"/>
      <c r="AG134" s="819"/>
      <c r="AH134" s="819"/>
      <c r="AI134" s="819"/>
      <c r="AJ134" s="819"/>
      <c r="AM134" s="819"/>
      <c r="AN134" s="819"/>
      <c r="AO134" s="819">
        <v>1</v>
      </c>
      <c r="AP134" s="819"/>
    </row>
    <row r="135" spans="1:42" s="667" customFormat="1" ht="31.5" hidden="1">
      <c r="A135" s="460">
        <v>42</v>
      </c>
      <c r="B135" s="469" t="s">
        <v>519</v>
      </c>
      <c r="C135" s="460"/>
      <c r="D135" s="460"/>
      <c r="E135" s="478">
        <v>14000</v>
      </c>
      <c r="F135" s="478">
        <v>14000</v>
      </c>
      <c r="G135" s="478">
        <v>200</v>
      </c>
      <c r="H135" s="478">
        <v>200</v>
      </c>
      <c r="I135" s="478"/>
      <c r="J135" s="478"/>
      <c r="K135" s="478"/>
      <c r="L135" s="478"/>
      <c r="M135" s="478">
        <v>13800</v>
      </c>
      <c r="N135" s="465">
        <v>13800</v>
      </c>
      <c r="O135" s="478"/>
      <c r="P135" s="478"/>
      <c r="Q135" s="478"/>
      <c r="R135" s="478"/>
      <c r="S135" s="478"/>
      <c r="T135" s="460"/>
      <c r="U135" s="460"/>
      <c r="V135" s="460"/>
      <c r="W135" s="460"/>
      <c r="X135" s="460"/>
      <c r="Y135" s="826"/>
      <c r="Z135" s="460"/>
      <c r="AA135" s="460"/>
      <c r="AC135" s="462"/>
      <c r="AG135" s="819"/>
      <c r="AH135" s="819"/>
      <c r="AI135" s="819"/>
      <c r="AJ135" s="819"/>
      <c r="AM135" s="819"/>
      <c r="AN135" s="819"/>
      <c r="AO135" s="819"/>
      <c r="AP135" s="819"/>
    </row>
    <row r="136" spans="1:42" s="667" customFormat="1" hidden="1">
      <c r="A136" s="460">
        <v>43</v>
      </c>
      <c r="B136" s="485" t="s">
        <v>987</v>
      </c>
      <c r="C136" s="460"/>
      <c r="D136" s="460"/>
      <c r="E136" s="478">
        <v>14950</v>
      </c>
      <c r="F136" s="478">
        <v>14950</v>
      </c>
      <c r="G136" s="465">
        <v>100</v>
      </c>
      <c r="H136" s="465">
        <v>100</v>
      </c>
      <c r="I136" s="478"/>
      <c r="J136" s="478"/>
      <c r="K136" s="478"/>
      <c r="L136" s="478"/>
      <c r="M136" s="478">
        <v>14850</v>
      </c>
      <c r="N136" s="478">
        <v>14850</v>
      </c>
      <c r="O136" s="478"/>
      <c r="P136" s="478"/>
      <c r="Q136" s="478"/>
      <c r="R136" s="478"/>
      <c r="S136" s="478"/>
      <c r="T136" s="460"/>
      <c r="U136" s="460"/>
      <c r="V136" s="460"/>
      <c r="W136" s="460"/>
      <c r="X136" s="460"/>
      <c r="Y136" s="826"/>
      <c r="Z136" s="460"/>
      <c r="AA136" s="460"/>
      <c r="AC136" s="462"/>
      <c r="AG136" s="819"/>
      <c r="AH136" s="819"/>
      <c r="AI136" s="819"/>
      <c r="AJ136" s="819"/>
      <c r="AM136" s="819"/>
      <c r="AN136" s="819"/>
      <c r="AO136" s="819"/>
      <c r="AP136" s="819"/>
    </row>
    <row r="137" spans="1:42" s="668" customFormat="1" ht="41.25" hidden="1" customHeight="1">
      <c r="A137" s="466" t="s">
        <v>101</v>
      </c>
      <c r="B137" s="467" t="s">
        <v>1689</v>
      </c>
      <c r="C137" s="463"/>
      <c r="D137" s="463"/>
      <c r="E137" s="479">
        <v>995474</v>
      </c>
      <c r="F137" s="479">
        <v>739074</v>
      </c>
      <c r="G137" s="479">
        <v>0</v>
      </c>
      <c r="H137" s="479">
        <v>0</v>
      </c>
      <c r="I137" s="479">
        <v>30500</v>
      </c>
      <c r="J137" s="479">
        <v>30500</v>
      </c>
      <c r="K137" s="479">
        <v>30500</v>
      </c>
      <c r="L137" s="479">
        <v>30500</v>
      </c>
      <c r="M137" s="479">
        <v>741449</v>
      </c>
      <c r="N137" s="479">
        <v>658949</v>
      </c>
      <c r="O137" s="479">
        <v>0</v>
      </c>
      <c r="P137" s="479">
        <v>0</v>
      </c>
      <c r="Q137" s="479">
        <v>658949</v>
      </c>
      <c r="R137" s="479"/>
      <c r="S137" s="479"/>
      <c r="T137" s="463"/>
      <c r="U137" s="463"/>
      <c r="V137" s="463"/>
      <c r="W137" s="463"/>
      <c r="X137" s="463"/>
      <c r="Y137" s="827"/>
      <c r="Z137" s="463"/>
      <c r="AA137" s="463"/>
      <c r="AC137" s="486"/>
      <c r="AG137" s="796"/>
      <c r="AH137" s="796"/>
      <c r="AI137" s="796"/>
      <c r="AJ137" s="796"/>
      <c r="AK137" s="667"/>
      <c r="AL137" s="667"/>
      <c r="AM137" s="796"/>
      <c r="AN137" s="796"/>
      <c r="AO137" s="796"/>
      <c r="AP137" s="796"/>
    </row>
    <row r="138" spans="1:42" s="667" customFormat="1" ht="38.25" hidden="1" customHeight="1">
      <c r="A138" s="460">
        <v>1</v>
      </c>
      <c r="B138" s="485" t="s">
        <v>1174</v>
      </c>
      <c r="C138" s="460"/>
      <c r="D138" s="460"/>
      <c r="E138" s="478">
        <v>5000</v>
      </c>
      <c r="F138" s="478">
        <v>5000</v>
      </c>
      <c r="G138" s="478"/>
      <c r="H138" s="478"/>
      <c r="I138" s="478"/>
      <c r="J138" s="478"/>
      <c r="K138" s="478"/>
      <c r="L138" s="478"/>
      <c r="M138" s="478">
        <v>5000</v>
      </c>
      <c r="N138" s="478">
        <v>5000</v>
      </c>
      <c r="O138" s="478"/>
      <c r="P138" s="478"/>
      <c r="Q138" s="478"/>
      <c r="R138" s="478"/>
      <c r="S138" s="478"/>
      <c r="T138" s="460"/>
      <c r="U138" s="460"/>
      <c r="V138" s="460"/>
      <c r="W138" s="460"/>
      <c r="X138" s="460" t="s">
        <v>1173</v>
      </c>
      <c r="Y138" s="826"/>
      <c r="Z138" s="460"/>
      <c r="AA138" s="460"/>
      <c r="AC138" s="462"/>
      <c r="AG138" s="819"/>
      <c r="AH138" s="819"/>
      <c r="AI138" s="819"/>
      <c r="AJ138" s="819"/>
      <c r="AM138" s="819"/>
      <c r="AN138" s="819"/>
      <c r="AO138" s="819"/>
      <c r="AP138" s="819"/>
    </row>
    <row r="139" spans="1:42" s="667" customFormat="1" ht="47.25" hidden="1" customHeight="1">
      <c r="A139" s="460">
        <v>2</v>
      </c>
      <c r="B139" s="485" t="s">
        <v>1175</v>
      </c>
      <c r="C139" s="460"/>
      <c r="D139" s="460"/>
      <c r="E139" s="478">
        <v>8000</v>
      </c>
      <c r="F139" s="478">
        <v>8000</v>
      </c>
      <c r="G139" s="478"/>
      <c r="H139" s="478"/>
      <c r="I139" s="478"/>
      <c r="J139" s="478"/>
      <c r="K139" s="478"/>
      <c r="L139" s="478"/>
      <c r="M139" s="478">
        <v>8000</v>
      </c>
      <c r="N139" s="478">
        <v>8000</v>
      </c>
      <c r="O139" s="478"/>
      <c r="P139" s="478"/>
      <c r="Q139" s="478"/>
      <c r="R139" s="478"/>
      <c r="S139" s="478"/>
      <c r="T139" s="460"/>
      <c r="U139" s="460"/>
      <c r="V139" s="460"/>
      <c r="W139" s="460"/>
      <c r="X139" s="460" t="s">
        <v>1173</v>
      </c>
      <c r="Y139" s="826"/>
      <c r="Z139" s="460"/>
      <c r="AA139" s="460"/>
      <c r="AC139" s="462"/>
      <c r="AG139" s="819"/>
      <c r="AH139" s="819"/>
      <c r="AI139" s="819"/>
      <c r="AJ139" s="819"/>
      <c r="AM139" s="819"/>
      <c r="AN139" s="819"/>
      <c r="AO139" s="819"/>
      <c r="AP139" s="819"/>
    </row>
    <row r="140" spans="1:42" s="667" customFormat="1" ht="31.5" hidden="1">
      <c r="A140" s="460">
        <v>3</v>
      </c>
      <c r="B140" s="485" t="s">
        <v>1707</v>
      </c>
      <c r="C140" s="460"/>
      <c r="D140" s="460"/>
      <c r="E140" s="478">
        <v>7000</v>
      </c>
      <c r="F140" s="478">
        <v>7000</v>
      </c>
      <c r="G140" s="478"/>
      <c r="H140" s="478"/>
      <c r="I140" s="478"/>
      <c r="J140" s="478"/>
      <c r="K140" s="478"/>
      <c r="L140" s="478"/>
      <c r="M140" s="478">
        <v>7000</v>
      </c>
      <c r="N140" s="478">
        <v>7000</v>
      </c>
      <c r="O140" s="478"/>
      <c r="P140" s="478"/>
      <c r="Q140" s="478"/>
      <c r="R140" s="478"/>
      <c r="S140" s="478"/>
      <c r="T140" s="460"/>
      <c r="U140" s="460"/>
      <c r="V140" s="460"/>
      <c r="W140" s="460"/>
      <c r="X140" s="460" t="s">
        <v>1173</v>
      </c>
      <c r="Y140" s="826"/>
      <c r="Z140" s="460"/>
      <c r="AA140" s="460"/>
      <c r="AC140" s="462"/>
      <c r="AG140" s="819"/>
      <c r="AH140" s="819"/>
      <c r="AI140" s="819"/>
      <c r="AJ140" s="819"/>
      <c r="AM140" s="819"/>
      <c r="AN140" s="819"/>
      <c r="AO140" s="819"/>
      <c r="AP140" s="819"/>
    </row>
    <row r="141" spans="1:42" s="667" customFormat="1" ht="39.75" hidden="1" customHeight="1">
      <c r="A141" s="460">
        <v>4</v>
      </c>
      <c r="B141" s="485" t="s">
        <v>1711</v>
      </c>
      <c r="C141" s="460"/>
      <c r="D141" s="460"/>
      <c r="E141" s="478">
        <v>4500</v>
      </c>
      <c r="F141" s="478">
        <v>4500</v>
      </c>
      <c r="G141" s="478"/>
      <c r="H141" s="478"/>
      <c r="I141" s="478"/>
      <c r="J141" s="478"/>
      <c r="K141" s="478"/>
      <c r="L141" s="478"/>
      <c r="M141" s="478">
        <v>4500</v>
      </c>
      <c r="N141" s="478">
        <v>4500</v>
      </c>
      <c r="O141" s="478"/>
      <c r="P141" s="478"/>
      <c r="Q141" s="478"/>
      <c r="R141" s="478"/>
      <c r="S141" s="478"/>
      <c r="T141" s="460"/>
      <c r="U141" s="460"/>
      <c r="V141" s="460"/>
      <c r="W141" s="460"/>
      <c r="X141" s="460" t="s">
        <v>1173</v>
      </c>
      <c r="Y141" s="826"/>
      <c r="Z141" s="460"/>
      <c r="AA141" s="460"/>
      <c r="AC141" s="462"/>
      <c r="AG141" s="819"/>
      <c r="AH141" s="819"/>
      <c r="AI141" s="819"/>
      <c r="AJ141" s="819"/>
      <c r="AM141" s="819"/>
      <c r="AN141" s="819"/>
      <c r="AO141" s="819"/>
      <c r="AP141" s="819"/>
    </row>
    <row r="142" spans="1:42" s="667" customFormat="1" ht="31.5" hidden="1">
      <c r="A142" s="460">
        <v>5</v>
      </c>
      <c r="B142" s="485" t="s">
        <v>1416</v>
      </c>
      <c r="C142" s="460"/>
      <c r="D142" s="460"/>
      <c r="E142" s="478">
        <v>57000</v>
      </c>
      <c r="F142" s="478">
        <v>57000</v>
      </c>
      <c r="G142" s="478"/>
      <c r="H142" s="478"/>
      <c r="I142" s="478"/>
      <c r="J142" s="478"/>
      <c r="K142" s="478"/>
      <c r="L142" s="478"/>
      <c r="M142" s="478">
        <v>57000</v>
      </c>
      <c r="N142" s="478">
        <v>57000</v>
      </c>
      <c r="O142" s="478"/>
      <c r="P142" s="478"/>
      <c r="Q142" s="478"/>
      <c r="R142" s="478"/>
      <c r="S142" s="478"/>
      <c r="T142" s="460"/>
      <c r="U142" s="460"/>
      <c r="V142" s="460"/>
      <c r="W142" s="460"/>
      <c r="X142" s="460" t="s">
        <v>1173</v>
      </c>
      <c r="Y142" s="826"/>
      <c r="Z142" s="460"/>
      <c r="AA142" s="460"/>
      <c r="AC142" s="462"/>
      <c r="AG142" s="819"/>
      <c r="AH142" s="819"/>
      <c r="AI142" s="819"/>
      <c r="AJ142" s="819"/>
      <c r="AM142" s="819"/>
      <c r="AN142" s="819"/>
      <c r="AO142" s="819">
        <v>1</v>
      </c>
      <c r="AP142" s="819"/>
    </row>
    <row r="143" spans="1:42" s="667" customFormat="1" hidden="1">
      <c r="A143" s="460">
        <v>6</v>
      </c>
      <c r="B143" s="485" t="s">
        <v>563</v>
      </c>
      <c r="C143" s="460"/>
      <c r="D143" s="460"/>
      <c r="E143" s="478">
        <v>5000</v>
      </c>
      <c r="F143" s="478">
        <v>5000</v>
      </c>
      <c r="G143" s="478"/>
      <c r="H143" s="478"/>
      <c r="I143" s="478"/>
      <c r="J143" s="478"/>
      <c r="K143" s="478"/>
      <c r="L143" s="478"/>
      <c r="M143" s="478">
        <v>5000</v>
      </c>
      <c r="N143" s="478">
        <v>5000</v>
      </c>
      <c r="O143" s="478"/>
      <c r="P143" s="478"/>
      <c r="Q143" s="478"/>
      <c r="R143" s="478"/>
      <c r="S143" s="478"/>
      <c r="T143" s="460"/>
      <c r="U143" s="460"/>
      <c r="V143" s="460"/>
      <c r="W143" s="460"/>
      <c r="X143" s="460" t="s">
        <v>1176</v>
      </c>
      <c r="Y143" s="826"/>
      <c r="Z143" s="460"/>
      <c r="AA143" s="460"/>
      <c r="AC143" s="462"/>
      <c r="AG143" s="819"/>
      <c r="AH143" s="819"/>
      <c r="AI143" s="819"/>
      <c r="AJ143" s="819"/>
      <c r="AM143" s="819"/>
      <c r="AN143" s="819"/>
      <c r="AO143" s="819"/>
      <c r="AP143" s="819"/>
    </row>
    <row r="144" spans="1:42" s="667" customFormat="1" hidden="1">
      <c r="A144" s="460">
        <v>7</v>
      </c>
      <c r="B144" s="485" t="s">
        <v>565</v>
      </c>
      <c r="C144" s="460"/>
      <c r="D144" s="460"/>
      <c r="E144" s="478">
        <v>5000</v>
      </c>
      <c r="F144" s="478">
        <v>5000</v>
      </c>
      <c r="G144" s="478"/>
      <c r="H144" s="478"/>
      <c r="I144" s="478"/>
      <c r="J144" s="478"/>
      <c r="K144" s="478"/>
      <c r="L144" s="478"/>
      <c r="M144" s="478">
        <v>5000</v>
      </c>
      <c r="N144" s="478">
        <v>5000</v>
      </c>
      <c r="O144" s="478"/>
      <c r="P144" s="478"/>
      <c r="Q144" s="478"/>
      <c r="R144" s="478"/>
      <c r="S144" s="478"/>
      <c r="T144" s="460"/>
      <c r="U144" s="460"/>
      <c r="V144" s="460"/>
      <c r="W144" s="460"/>
      <c r="X144" s="460" t="s">
        <v>1176</v>
      </c>
      <c r="Y144" s="826"/>
      <c r="Z144" s="460"/>
      <c r="AA144" s="460"/>
      <c r="AC144" s="462"/>
      <c r="AG144" s="819"/>
      <c r="AH144" s="819"/>
      <c r="AI144" s="819"/>
      <c r="AJ144" s="819"/>
      <c r="AM144" s="819"/>
      <c r="AN144" s="819">
        <v>1</v>
      </c>
      <c r="AO144" s="819"/>
      <c r="AP144" s="819"/>
    </row>
    <row r="145" spans="1:42" s="667" customFormat="1" hidden="1">
      <c r="A145" s="460">
        <v>8</v>
      </c>
      <c r="B145" s="485" t="s">
        <v>483</v>
      </c>
      <c r="C145" s="460"/>
      <c r="D145" s="460"/>
      <c r="E145" s="478">
        <v>7000</v>
      </c>
      <c r="F145" s="478">
        <v>7000</v>
      </c>
      <c r="G145" s="478"/>
      <c r="H145" s="478"/>
      <c r="I145" s="478"/>
      <c r="J145" s="478"/>
      <c r="K145" s="478"/>
      <c r="L145" s="478"/>
      <c r="M145" s="478">
        <v>7000</v>
      </c>
      <c r="N145" s="478">
        <v>7000</v>
      </c>
      <c r="O145" s="478"/>
      <c r="P145" s="478"/>
      <c r="Q145" s="478"/>
      <c r="R145" s="478"/>
      <c r="S145" s="478"/>
      <c r="T145" s="460"/>
      <c r="U145" s="460"/>
      <c r="V145" s="460"/>
      <c r="W145" s="460"/>
      <c r="X145" s="460" t="s">
        <v>1176</v>
      </c>
      <c r="Y145" s="826"/>
      <c r="Z145" s="460"/>
      <c r="AA145" s="460"/>
      <c r="AC145" s="462"/>
      <c r="AG145" s="819"/>
      <c r="AH145" s="819"/>
      <c r="AI145" s="819"/>
      <c r="AJ145" s="819"/>
      <c r="AM145" s="819"/>
      <c r="AN145" s="819"/>
      <c r="AO145" s="819"/>
      <c r="AP145" s="819"/>
    </row>
    <row r="146" spans="1:42" s="667" customFormat="1" hidden="1">
      <c r="A146" s="460">
        <v>9</v>
      </c>
      <c r="B146" s="485" t="s">
        <v>564</v>
      </c>
      <c r="C146" s="460"/>
      <c r="D146" s="460"/>
      <c r="E146" s="478">
        <v>3000</v>
      </c>
      <c r="F146" s="478">
        <v>3000</v>
      </c>
      <c r="G146" s="478"/>
      <c r="H146" s="478"/>
      <c r="I146" s="478"/>
      <c r="J146" s="478"/>
      <c r="K146" s="478"/>
      <c r="L146" s="478"/>
      <c r="M146" s="478">
        <v>3000</v>
      </c>
      <c r="N146" s="478">
        <v>3000</v>
      </c>
      <c r="O146" s="478"/>
      <c r="P146" s="478"/>
      <c r="Q146" s="478"/>
      <c r="R146" s="478"/>
      <c r="S146" s="478"/>
      <c r="T146" s="460"/>
      <c r="U146" s="460"/>
      <c r="V146" s="460"/>
      <c r="W146" s="460"/>
      <c r="X146" s="460" t="s">
        <v>1176</v>
      </c>
      <c r="Y146" s="826"/>
      <c r="Z146" s="460"/>
      <c r="AA146" s="460"/>
      <c r="AC146" s="462"/>
      <c r="AG146" s="819"/>
      <c r="AH146" s="819"/>
      <c r="AI146" s="819"/>
      <c r="AJ146" s="819"/>
      <c r="AM146" s="819">
        <v>1</v>
      </c>
      <c r="AN146" s="819"/>
      <c r="AO146" s="819"/>
      <c r="AP146" s="819"/>
    </row>
    <row r="147" spans="1:42" s="667" customFormat="1" hidden="1">
      <c r="A147" s="460">
        <v>10</v>
      </c>
      <c r="B147" s="485" t="s">
        <v>1437</v>
      </c>
      <c r="C147" s="460"/>
      <c r="D147" s="460"/>
      <c r="E147" s="478">
        <v>17000</v>
      </c>
      <c r="F147" s="478">
        <v>17000</v>
      </c>
      <c r="G147" s="478"/>
      <c r="H147" s="478"/>
      <c r="I147" s="478"/>
      <c r="J147" s="478"/>
      <c r="K147" s="478"/>
      <c r="L147" s="478"/>
      <c r="M147" s="478">
        <v>17000</v>
      </c>
      <c r="N147" s="478">
        <v>17000</v>
      </c>
      <c r="O147" s="478"/>
      <c r="P147" s="478"/>
      <c r="Q147" s="478"/>
      <c r="R147" s="478"/>
      <c r="S147" s="478"/>
      <c r="T147" s="460"/>
      <c r="U147" s="460"/>
      <c r="V147" s="460"/>
      <c r="W147" s="460"/>
      <c r="X147" s="460" t="s">
        <v>1436</v>
      </c>
      <c r="Y147" s="826"/>
      <c r="Z147" s="460"/>
      <c r="AA147" s="460"/>
      <c r="AC147" s="462"/>
      <c r="AG147" s="819"/>
      <c r="AH147" s="819"/>
      <c r="AI147" s="819"/>
      <c r="AJ147" s="819"/>
      <c r="AM147" s="819"/>
      <c r="AN147" s="819"/>
      <c r="AO147" s="819"/>
      <c r="AP147" s="819"/>
    </row>
    <row r="148" spans="1:42" s="667" customFormat="1" ht="26.25" hidden="1" customHeight="1">
      <c r="A148" s="460">
        <v>11</v>
      </c>
      <c r="B148" s="485" t="s">
        <v>1179</v>
      </c>
      <c r="C148" s="460"/>
      <c r="D148" s="460"/>
      <c r="E148" s="478">
        <v>8000</v>
      </c>
      <c r="F148" s="478">
        <v>8000</v>
      </c>
      <c r="G148" s="478"/>
      <c r="H148" s="478"/>
      <c r="I148" s="478"/>
      <c r="J148" s="478"/>
      <c r="K148" s="478"/>
      <c r="L148" s="478"/>
      <c r="M148" s="478">
        <v>8000</v>
      </c>
      <c r="N148" s="478">
        <v>8000</v>
      </c>
      <c r="O148" s="478"/>
      <c r="P148" s="478"/>
      <c r="Q148" s="478"/>
      <c r="R148" s="478"/>
      <c r="S148" s="478"/>
      <c r="T148" s="460"/>
      <c r="U148" s="460"/>
      <c r="V148" s="460"/>
      <c r="W148" s="460"/>
      <c r="X148" s="460" t="s">
        <v>1177</v>
      </c>
      <c r="Y148" s="826"/>
      <c r="Z148" s="460"/>
      <c r="AA148" s="460"/>
      <c r="AC148" s="462"/>
      <c r="AG148" s="819"/>
      <c r="AH148" s="819"/>
      <c r="AI148" s="819"/>
      <c r="AJ148" s="819"/>
      <c r="AM148" s="819"/>
      <c r="AN148" s="819"/>
      <c r="AO148" s="819"/>
      <c r="AP148" s="819">
        <v>1</v>
      </c>
    </row>
    <row r="149" spans="1:42" s="667" customFormat="1" ht="31.5" hidden="1">
      <c r="A149" s="460">
        <v>12</v>
      </c>
      <c r="B149" s="485" t="s">
        <v>1414</v>
      </c>
      <c r="C149" s="460"/>
      <c r="D149" s="460"/>
      <c r="E149" s="478">
        <v>28000</v>
      </c>
      <c r="F149" s="478">
        <v>28000</v>
      </c>
      <c r="G149" s="478"/>
      <c r="H149" s="478"/>
      <c r="I149" s="478"/>
      <c r="J149" s="478"/>
      <c r="K149" s="478"/>
      <c r="L149" s="478"/>
      <c r="M149" s="478">
        <v>28000</v>
      </c>
      <c r="N149" s="478">
        <v>28000</v>
      </c>
      <c r="O149" s="478"/>
      <c r="P149" s="478"/>
      <c r="Q149" s="478"/>
      <c r="R149" s="478"/>
      <c r="S149" s="478"/>
      <c r="T149" s="460"/>
      <c r="U149" s="460"/>
      <c r="V149" s="460"/>
      <c r="W149" s="460"/>
      <c r="X149" s="460" t="s">
        <v>1177</v>
      </c>
      <c r="Y149" s="826"/>
      <c r="Z149" s="460"/>
      <c r="AA149" s="460"/>
      <c r="AC149" s="462"/>
      <c r="AG149" s="819"/>
      <c r="AH149" s="819"/>
      <c r="AI149" s="819"/>
      <c r="AJ149" s="819"/>
      <c r="AM149" s="819"/>
      <c r="AN149" s="819"/>
      <c r="AO149" s="819"/>
      <c r="AP149" s="819"/>
    </row>
    <row r="150" spans="1:42" s="667" customFormat="1" ht="31.5" hidden="1">
      <c r="A150" s="460">
        <v>13</v>
      </c>
      <c r="B150" s="485" t="s">
        <v>516</v>
      </c>
      <c r="C150" s="460"/>
      <c r="D150" s="460"/>
      <c r="E150" s="478">
        <v>14500</v>
      </c>
      <c r="F150" s="478">
        <v>14500</v>
      </c>
      <c r="G150" s="478"/>
      <c r="H150" s="478"/>
      <c r="I150" s="478"/>
      <c r="J150" s="478"/>
      <c r="K150" s="478"/>
      <c r="L150" s="478"/>
      <c r="M150" s="478">
        <v>14500</v>
      </c>
      <c r="N150" s="478">
        <v>14500</v>
      </c>
      <c r="O150" s="478"/>
      <c r="P150" s="478"/>
      <c r="Q150" s="478"/>
      <c r="R150" s="478"/>
      <c r="S150" s="478"/>
      <c r="T150" s="460"/>
      <c r="U150" s="460"/>
      <c r="V150" s="460"/>
      <c r="W150" s="460"/>
      <c r="X150" s="460" t="s">
        <v>1180</v>
      </c>
      <c r="Y150" s="826"/>
      <c r="Z150" s="460"/>
      <c r="AA150" s="460"/>
      <c r="AC150" s="462"/>
      <c r="AG150" s="819"/>
      <c r="AH150" s="819"/>
      <c r="AI150" s="819"/>
      <c r="AJ150" s="819"/>
      <c r="AM150" s="819"/>
      <c r="AN150" s="819">
        <v>1</v>
      </c>
      <c r="AO150" s="819"/>
      <c r="AP150" s="819"/>
    </row>
    <row r="151" spans="1:42" s="667" customFormat="1" ht="31.5" hidden="1">
      <c r="A151" s="460">
        <v>14</v>
      </c>
      <c r="B151" s="485" t="s">
        <v>513</v>
      </c>
      <c r="C151" s="460"/>
      <c r="D151" s="460"/>
      <c r="E151" s="478">
        <v>20000</v>
      </c>
      <c r="F151" s="478">
        <v>20000</v>
      </c>
      <c r="G151" s="478"/>
      <c r="H151" s="478"/>
      <c r="I151" s="478"/>
      <c r="J151" s="478"/>
      <c r="K151" s="478"/>
      <c r="L151" s="478"/>
      <c r="M151" s="478">
        <v>20000</v>
      </c>
      <c r="N151" s="478">
        <v>20000</v>
      </c>
      <c r="O151" s="478"/>
      <c r="P151" s="478"/>
      <c r="Q151" s="478"/>
      <c r="R151" s="478"/>
      <c r="S151" s="478"/>
      <c r="T151" s="460"/>
      <c r="U151" s="460"/>
      <c r="V151" s="460"/>
      <c r="W151" s="460"/>
      <c r="X151" s="460" t="s">
        <v>1180</v>
      </c>
      <c r="Y151" s="826"/>
      <c r="Z151" s="460"/>
      <c r="AA151" s="460"/>
      <c r="AC151" s="462"/>
      <c r="AG151" s="819"/>
      <c r="AH151" s="819"/>
      <c r="AI151" s="819"/>
      <c r="AJ151" s="819"/>
      <c r="AM151" s="819"/>
      <c r="AN151" s="819"/>
      <c r="AO151" s="819"/>
      <c r="AP151" s="819"/>
    </row>
    <row r="152" spans="1:42" s="667" customFormat="1" ht="31.5" hidden="1">
      <c r="A152" s="460">
        <v>15</v>
      </c>
      <c r="B152" s="485" t="s">
        <v>515</v>
      </c>
      <c r="C152" s="460"/>
      <c r="D152" s="460"/>
      <c r="E152" s="478">
        <v>14500</v>
      </c>
      <c r="F152" s="478">
        <v>14500</v>
      </c>
      <c r="G152" s="478"/>
      <c r="H152" s="478"/>
      <c r="I152" s="478"/>
      <c r="J152" s="478"/>
      <c r="K152" s="478"/>
      <c r="L152" s="478"/>
      <c r="M152" s="478">
        <v>14500</v>
      </c>
      <c r="N152" s="478">
        <v>14500</v>
      </c>
      <c r="O152" s="478"/>
      <c r="P152" s="478"/>
      <c r="Q152" s="478"/>
      <c r="R152" s="478"/>
      <c r="S152" s="478"/>
      <c r="T152" s="460"/>
      <c r="U152" s="460"/>
      <c r="V152" s="460"/>
      <c r="W152" s="460"/>
      <c r="X152" s="460" t="s">
        <v>1180</v>
      </c>
      <c r="Y152" s="826"/>
      <c r="Z152" s="460"/>
      <c r="AA152" s="460"/>
      <c r="AC152" s="462"/>
      <c r="AG152" s="819"/>
      <c r="AH152" s="819"/>
      <c r="AI152" s="819"/>
      <c r="AJ152" s="819">
        <v>1</v>
      </c>
      <c r="AM152" s="819"/>
      <c r="AN152" s="819"/>
      <c r="AO152" s="819"/>
      <c r="AP152" s="819"/>
    </row>
    <row r="153" spans="1:42" s="667" customFormat="1" ht="31.5" hidden="1">
      <c r="A153" s="460">
        <v>16</v>
      </c>
      <c r="B153" s="485" t="s">
        <v>514</v>
      </c>
      <c r="C153" s="460"/>
      <c r="D153" s="460"/>
      <c r="E153" s="478">
        <v>9800</v>
      </c>
      <c r="F153" s="478">
        <v>9800</v>
      </c>
      <c r="G153" s="478"/>
      <c r="H153" s="478"/>
      <c r="I153" s="478"/>
      <c r="J153" s="478"/>
      <c r="K153" s="478"/>
      <c r="L153" s="478"/>
      <c r="M153" s="478">
        <v>9800</v>
      </c>
      <c r="N153" s="478">
        <v>9800</v>
      </c>
      <c r="O153" s="478"/>
      <c r="P153" s="478"/>
      <c r="Q153" s="478"/>
      <c r="R153" s="478"/>
      <c r="S153" s="478"/>
      <c r="T153" s="460"/>
      <c r="U153" s="460"/>
      <c r="V153" s="460"/>
      <c r="W153" s="460"/>
      <c r="X153" s="460" t="s">
        <v>1180</v>
      </c>
      <c r="Y153" s="826"/>
      <c r="Z153" s="460"/>
      <c r="AA153" s="460"/>
      <c r="AC153" s="462"/>
      <c r="AG153" s="819"/>
      <c r="AH153" s="819"/>
      <c r="AI153" s="819"/>
      <c r="AJ153" s="819"/>
      <c r="AM153" s="819"/>
      <c r="AN153" s="819">
        <v>1</v>
      </c>
      <c r="AO153" s="819"/>
      <c r="AP153" s="819"/>
    </row>
    <row r="154" spans="1:42" s="667" customFormat="1" ht="47.25" hidden="1">
      <c r="A154" s="460">
        <v>17</v>
      </c>
      <c r="B154" s="485" t="s">
        <v>1068</v>
      </c>
      <c r="C154" s="460"/>
      <c r="D154" s="460"/>
      <c r="E154" s="478">
        <v>30500</v>
      </c>
      <c r="F154" s="478">
        <v>30500</v>
      </c>
      <c r="G154" s="478"/>
      <c r="H154" s="478"/>
      <c r="I154" s="478">
        <v>30500</v>
      </c>
      <c r="J154" s="478">
        <v>30500</v>
      </c>
      <c r="K154" s="478">
        <v>30500</v>
      </c>
      <c r="L154" s="478">
        <v>30500</v>
      </c>
      <c r="M154" s="478">
        <v>30500</v>
      </c>
      <c r="N154" s="478">
        <v>30500</v>
      </c>
      <c r="O154" s="478"/>
      <c r="P154" s="478"/>
      <c r="Q154" s="478"/>
      <c r="R154" s="478"/>
      <c r="S154" s="478"/>
      <c r="T154" s="460"/>
      <c r="U154" s="460"/>
      <c r="V154" s="460"/>
      <c r="W154" s="460"/>
      <c r="X154" s="460" t="s">
        <v>1181</v>
      </c>
      <c r="Y154" s="826"/>
      <c r="Z154" s="460"/>
      <c r="AA154" s="460"/>
      <c r="AC154" s="462"/>
      <c r="AG154" s="819"/>
      <c r="AH154" s="819"/>
      <c r="AI154" s="819"/>
      <c r="AJ154" s="819"/>
      <c r="AM154" s="819"/>
      <c r="AN154" s="819"/>
      <c r="AO154" s="819"/>
      <c r="AP154" s="819"/>
    </row>
    <row r="155" spans="1:42" s="667" customFormat="1" ht="31.5" hidden="1">
      <c r="A155" s="460">
        <v>18</v>
      </c>
      <c r="B155" s="485" t="s">
        <v>1184</v>
      </c>
      <c r="C155" s="460"/>
      <c r="D155" s="460"/>
      <c r="E155" s="478">
        <v>9500</v>
      </c>
      <c r="F155" s="478">
        <v>9500</v>
      </c>
      <c r="G155" s="478"/>
      <c r="H155" s="478"/>
      <c r="I155" s="478"/>
      <c r="J155" s="478"/>
      <c r="K155" s="478"/>
      <c r="L155" s="478"/>
      <c r="M155" s="478">
        <v>9500</v>
      </c>
      <c r="N155" s="478">
        <v>9500</v>
      </c>
      <c r="O155" s="478"/>
      <c r="P155" s="478"/>
      <c r="Q155" s="478"/>
      <c r="R155" s="478"/>
      <c r="S155" s="478"/>
      <c r="T155" s="460"/>
      <c r="U155" s="460"/>
      <c r="V155" s="460"/>
      <c r="W155" s="460"/>
      <c r="X155" s="460" t="s">
        <v>1183</v>
      </c>
      <c r="Y155" s="826"/>
      <c r="Z155" s="460"/>
      <c r="AA155" s="460"/>
      <c r="AC155" s="462"/>
      <c r="AG155" s="819"/>
      <c r="AH155" s="819"/>
      <c r="AI155" s="819"/>
      <c r="AJ155" s="819"/>
      <c r="AM155" s="819"/>
      <c r="AN155" s="819"/>
      <c r="AO155" s="819"/>
      <c r="AP155" s="819"/>
    </row>
    <row r="156" spans="1:42" s="667" customFormat="1" ht="34.5" hidden="1" customHeight="1">
      <c r="A156" s="460">
        <v>19</v>
      </c>
      <c r="B156" s="485" t="s">
        <v>1415</v>
      </c>
      <c r="C156" s="460"/>
      <c r="D156" s="460"/>
      <c r="E156" s="478">
        <v>8000</v>
      </c>
      <c r="F156" s="478">
        <v>8000</v>
      </c>
      <c r="G156" s="478"/>
      <c r="H156" s="478"/>
      <c r="I156" s="478"/>
      <c r="J156" s="478"/>
      <c r="K156" s="478"/>
      <c r="L156" s="478"/>
      <c r="M156" s="478">
        <v>8000</v>
      </c>
      <c r="N156" s="478">
        <v>8000</v>
      </c>
      <c r="O156" s="478"/>
      <c r="P156" s="478"/>
      <c r="Q156" s="478"/>
      <c r="R156" s="478"/>
      <c r="S156" s="478"/>
      <c r="T156" s="460"/>
      <c r="U156" s="460"/>
      <c r="V156" s="460"/>
      <c r="W156" s="460"/>
      <c r="X156" s="460" t="s">
        <v>1435</v>
      </c>
      <c r="Y156" s="826"/>
      <c r="Z156" s="460"/>
      <c r="AA156" s="460"/>
      <c r="AC156" s="462"/>
      <c r="AG156" s="819"/>
      <c r="AH156" s="819"/>
      <c r="AI156" s="819"/>
      <c r="AJ156" s="819"/>
      <c r="AM156" s="819"/>
      <c r="AN156" s="819"/>
      <c r="AO156" s="819"/>
      <c r="AP156" s="819"/>
    </row>
    <row r="157" spans="1:42" s="667" customFormat="1" hidden="1">
      <c r="A157" s="460">
        <v>20</v>
      </c>
      <c r="B157" s="485" t="s">
        <v>520</v>
      </c>
      <c r="C157" s="460"/>
      <c r="D157" s="460"/>
      <c r="E157" s="478">
        <v>1600</v>
      </c>
      <c r="F157" s="478">
        <v>1600</v>
      </c>
      <c r="G157" s="478"/>
      <c r="H157" s="478"/>
      <c r="I157" s="478"/>
      <c r="J157" s="478"/>
      <c r="K157" s="478"/>
      <c r="L157" s="478"/>
      <c r="M157" s="478">
        <v>1600</v>
      </c>
      <c r="N157" s="478">
        <v>1600</v>
      </c>
      <c r="O157" s="478"/>
      <c r="P157" s="478"/>
      <c r="Q157" s="478"/>
      <c r="R157" s="478"/>
      <c r="S157" s="478"/>
      <c r="T157" s="460"/>
      <c r="U157" s="460"/>
      <c r="V157" s="460"/>
      <c r="W157" s="460"/>
      <c r="X157" s="460" t="s">
        <v>1182</v>
      </c>
      <c r="Y157" s="826"/>
      <c r="Z157" s="460"/>
      <c r="AA157" s="460"/>
      <c r="AC157" s="462"/>
      <c r="AG157" s="819"/>
      <c r="AH157" s="819"/>
      <c r="AI157" s="819"/>
      <c r="AJ157" s="819"/>
      <c r="AM157" s="819"/>
      <c r="AN157" s="819"/>
      <c r="AO157" s="819"/>
      <c r="AP157" s="819"/>
    </row>
    <row r="158" spans="1:42" s="667" customFormat="1" ht="35.25" hidden="1" customHeight="1">
      <c r="A158" s="460">
        <v>21</v>
      </c>
      <c r="B158" s="485" t="s">
        <v>1682</v>
      </c>
      <c r="C158" s="460"/>
      <c r="D158" s="460"/>
      <c r="E158" s="478">
        <v>21000</v>
      </c>
      <c r="F158" s="478">
        <v>10000</v>
      </c>
      <c r="G158" s="478"/>
      <c r="H158" s="478"/>
      <c r="I158" s="478"/>
      <c r="J158" s="478"/>
      <c r="K158" s="478"/>
      <c r="L158" s="478"/>
      <c r="M158" s="478">
        <v>10000</v>
      </c>
      <c r="N158" s="478">
        <v>10000</v>
      </c>
      <c r="O158" s="478">
        <v>0</v>
      </c>
      <c r="P158" s="478"/>
      <c r="Q158" s="478"/>
      <c r="R158" s="478"/>
      <c r="S158" s="478"/>
      <c r="T158" s="460"/>
      <c r="U158" s="460"/>
      <c r="V158" s="460"/>
      <c r="W158" s="460"/>
      <c r="X158" s="460" t="s">
        <v>1690</v>
      </c>
      <c r="Y158" s="826"/>
      <c r="Z158" s="460"/>
      <c r="AA158" s="460"/>
      <c r="AC158" s="462"/>
      <c r="AG158" s="819"/>
      <c r="AH158" s="819"/>
      <c r="AI158" s="819"/>
      <c r="AJ158" s="819"/>
      <c r="AM158" s="819"/>
      <c r="AN158" s="819"/>
      <c r="AO158" s="819"/>
      <c r="AP158" s="819"/>
    </row>
    <row r="159" spans="1:42" s="667" customFormat="1" ht="47.25" hidden="1">
      <c r="A159" s="460">
        <v>22</v>
      </c>
      <c r="B159" s="485" t="s">
        <v>1186</v>
      </c>
      <c r="C159" s="460"/>
      <c r="D159" s="460"/>
      <c r="E159" s="478">
        <v>11000</v>
      </c>
      <c r="F159" s="478">
        <v>11000</v>
      </c>
      <c r="G159" s="478"/>
      <c r="H159" s="478"/>
      <c r="I159" s="478"/>
      <c r="J159" s="478"/>
      <c r="K159" s="478"/>
      <c r="L159" s="478"/>
      <c r="M159" s="478">
        <v>11000</v>
      </c>
      <c r="N159" s="478">
        <v>11000</v>
      </c>
      <c r="O159" s="478"/>
      <c r="P159" s="478"/>
      <c r="Q159" s="478"/>
      <c r="R159" s="478"/>
      <c r="S159" s="478"/>
      <c r="T159" s="460"/>
      <c r="U159" s="460"/>
      <c r="V159" s="460"/>
      <c r="W159" s="460"/>
      <c r="X159" s="460" t="s">
        <v>1185</v>
      </c>
      <c r="Y159" s="826"/>
      <c r="Z159" s="460"/>
      <c r="AA159" s="460"/>
      <c r="AC159" s="462"/>
      <c r="AG159" s="819"/>
      <c r="AH159" s="819"/>
      <c r="AI159" s="819"/>
      <c r="AJ159" s="819"/>
      <c r="AM159" s="819"/>
      <c r="AN159" s="819"/>
      <c r="AO159" s="819"/>
      <c r="AP159" s="819"/>
    </row>
    <row r="160" spans="1:42" s="667" customFormat="1" ht="47.25" hidden="1" customHeight="1">
      <c r="A160" s="460">
        <v>23</v>
      </c>
      <c r="B160" s="485" t="s">
        <v>1431</v>
      </c>
      <c r="C160" s="460"/>
      <c r="D160" s="460"/>
      <c r="E160" s="478">
        <v>20000</v>
      </c>
      <c r="F160" s="478">
        <v>10000</v>
      </c>
      <c r="G160" s="478"/>
      <c r="H160" s="478"/>
      <c r="I160" s="478"/>
      <c r="J160" s="478"/>
      <c r="K160" s="478"/>
      <c r="L160" s="478"/>
      <c r="M160" s="478">
        <v>20000</v>
      </c>
      <c r="N160" s="478">
        <v>10000</v>
      </c>
      <c r="O160" s="478"/>
      <c r="P160" s="478"/>
      <c r="Q160" s="478"/>
      <c r="R160" s="478"/>
      <c r="S160" s="478"/>
      <c r="T160" s="460"/>
      <c r="U160" s="460"/>
      <c r="V160" s="460"/>
      <c r="W160" s="460"/>
      <c r="X160" s="460" t="s">
        <v>1434</v>
      </c>
      <c r="Y160" s="826"/>
      <c r="Z160" s="460"/>
      <c r="AA160" s="460"/>
      <c r="AC160" s="462"/>
      <c r="AG160" s="819"/>
      <c r="AH160" s="819"/>
      <c r="AI160" s="819"/>
      <c r="AJ160" s="819"/>
      <c r="AM160" s="819"/>
      <c r="AN160" s="819"/>
      <c r="AO160" s="819"/>
      <c r="AP160" s="819"/>
    </row>
    <row r="161" spans="1:42" s="667" customFormat="1" ht="97.5" hidden="1" customHeight="1">
      <c r="A161" s="460">
        <v>24</v>
      </c>
      <c r="B161" s="485" t="s">
        <v>1712</v>
      </c>
      <c r="C161" s="460"/>
      <c r="D161" s="460"/>
      <c r="E161" s="478">
        <v>45000</v>
      </c>
      <c r="F161" s="478">
        <v>22500</v>
      </c>
      <c r="G161" s="478"/>
      <c r="H161" s="478"/>
      <c r="I161" s="478"/>
      <c r="J161" s="478"/>
      <c r="K161" s="478"/>
      <c r="L161" s="478"/>
      <c r="M161" s="478">
        <v>45000</v>
      </c>
      <c r="N161" s="478">
        <v>22500</v>
      </c>
      <c r="O161" s="478"/>
      <c r="P161" s="478"/>
      <c r="Q161" s="478"/>
      <c r="R161" s="478"/>
      <c r="S161" s="478"/>
      <c r="T161" s="460"/>
      <c r="U161" s="460"/>
      <c r="V161" s="460"/>
      <c r="W161" s="460"/>
      <c r="X161" s="460" t="s">
        <v>1434</v>
      </c>
      <c r="Y161" s="826"/>
      <c r="Z161" s="460"/>
      <c r="AA161" s="460"/>
      <c r="AC161" s="462"/>
      <c r="AG161" s="819"/>
      <c r="AH161" s="819"/>
      <c r="AI161" s="819"/>
      <c r="AJ161" s="819"/>
      <c r="AM161" s="819"/>
      <c r="AN161" s="819"/>
      <c r="AO161" s="819"/>
      <c r="AP161" s="819"/>
    </row>
    <row r="162" spans="1:42" s="667" customFormat="1" ht="31.5" hidden="1">
      <c r="A162" s="460">
        <v>25</v>
      </c>
      <c r="B162" s="485" t="s">
        <v>1421</v>
      </c>
      <c r="C162" s="460"/>
      <c r="D162" s="460"/>
      <c r="E162" s="478">
        <v>60000</v>
      </c>
      <c r="F162" s="478">
        <v>10000</v>
      </c>
      <c r="G162" s="478"/>
      <c r="H162" s="478"/>
      <c r="I162" s="478"/>
      <c r="J162" s="478"/>
      <c r="K162" s="478"/>
      <c r="L162" s="478"/>
      <c r="M162" s="478">
        <v>30000</v>
      </c>
      <c r="N162" s="478">
        <v>10000</v>
      </c>
      <c r="O162" s="478"/>
      <c r="P162" s="478"/>
      <c r="Q162" s="478"/>
      <c r="R162" s="478"/>
      <c r="S162" s="478"/>
      <c r="T162" s="460"/>
      <c r="U162" s="460"/>
      <c r="V162" s="460"/>
      <c r="W162" s="460"/>
      <c r="X162" s="460" t="s">
        <v>1694</v>
      </c>
      <c r="Y162" s="826"/>
      <c r="Z162" s="460"/>
      <c r="AA162" s="460"/>
      <c r="AC162" s="462"/>
      <c r="AG162" s="819"/>
      <c r="AH162" s="819"/>
      <c r="AI162" s="819"/>
      <c r="AJ162" s="819"/>
      <c r="AM162" s="819"/>
      <c r="AN162" s="819"/>
      <c r="AO162" s="819"/>
      <c r="AP162" s="819"/>
    </row>
    <row r="163" spans="1:42" s="667" customFormat="1" ht="31.5" hidden="1">
      <c r="A163" s="460">
        <v>26</v>
      </c>
      <c r="B163" s="469" t="s">
        <v>1695</v>
      </c>
      <c r="C163" s="460"/>
      <c r="D163" s="460"/>
      <c r="E163" s="478">
        <v>14500</v>
      </c>
      <c r="F163" s="478">
        <v>14500</v>
      </c>
      <c r="G163" s="478"/>
      <c r="H163" s="478"/>
      <c r="I163" s="478"/>
      <c r="J163" s="478"/>
      <c r="K163" s="478"/>
      <c r="L163" s="478"/>
      <c r="M163" s="478">
        <v>14500</v>
      </c>
      <c r="N163" s="478">
        <v>14500</v>
      </c>
      <c r="O163" s="478"/>
      <c r="P163" s="478"/>
      <c r="Q163" s="478"/>
      <c r="R163" s="478"/>
      <c r="S163" s="478"/>
      <c r="T163" s="460"/>
      <c r="U163" s="460"/>
      <c r="V163" s="460"/>
      <c r="W163" s="460"/>
      <c r="X163" s="460"/>
      <c r="Y163" s="826"/>
      <c r="Z163" s="460"/>
      <c r="AA163" s="460"/>
      <c r="AC163" s="462"/>
      <c r="AG163" s="819"/>
      <c r="AH163" s="819"/>
      <c r="AI163" s="819"/>
      <c r="AJ163" s="819"/>
      <c r="AM163" s="819"/>
      <c r="AN163" s="819"/>
      <c r="AO163" s="819"/>
      <c r="AP163" s="819"/>
    </row>
    <row r="164" spans="1:42" s="667" customFormat="1" ht="31.5" hidden="1">
      <c r="A164" s="460">
        <v>27</v>
      </c>
      <c r="B164" s="469" t="s">
        <v>1696</v>
      </c>
      <c r="C164" s="460"/>
      <c r="D164" s="460"/>
      <c r="E164" s="478">
        <v>50000</v>
      </c>
      <c r="F164" s="478">
        <v>20000</v>
      </c>
      <c r="G164" s="478"/>
      <c r="H164" s="478"/>
      <c r="I164" s="478"/>
      <c r="J164" s="478"/>
      <c r="K164" s="478"/>
      <c r="L164" s="478"/>
      <c r="M164" s="478">
        <v>50000</v>
      </c>
      <c r="N164" s="478">
        <v>20000</v>
      </c>
      <c r="O164" s="478"/>
      <c r="P164" s="478"/>
      <c r="Q164" s="478"/>
      <c r="R164" s="478"/>
      <c r="S164" s="478"/>
      <c r="T164" s="460"/>
      <c r="U164" s="460"/>
      <c r="V164" s="460"/>
      <c r="W164" s="460"/>
      <c r="X164" s="460" t="s">
        <v>1439</v>
      </c>
      <c r="Y164" s="826"/>
      <c r="Z164" s="460"/>
      <c r="AA164" s="460"/>
      <c r="AC164" s="462"/>
      <c r="AG164" s="819"/>
      <c r="AH164" s="819"/>
      <c r="AI164" s="819"/>
      <c r="AJ164" s="819"/>
      <c r="AM164" s="819"/>
      <c r="AN164" s="819"/>
      <c r="AO164" s="819"/>
      <c r="AP164" s="819"/>
    </row>
    <row r="165" spans="1:42" s="667" customFormat="1" ht="47.25" hidden="1">
      <c r="A165" s="460">
        <v>28</v>
      </c>
      <c r="B165" s="469" t="s">
        <v>1442</v>
      </c>
      <c r="C165" s="460"/>
      <c r="D165" s="460"/>
      <c r="E165" s="478">
        <v>45000</v>
      </c>
      <c r="F165" s="478">
        <v>45000</v>
      </c>
      <c r="G165" s="478"/>
      <c r="H165" s="478"/>
      <c r="I165" s="478"/>
      <c r="J165" s="478"/>
      <c r="K165" s="478"/>
      <c r="L165" s="478"/>
      <c r="M165" s="478">
        <v>25000</v>
      </c>
      <c r="N165" s="478">
        <v>25000</v>
      </c>
      <c r="O165" s="478"/>
      <c r="P165" s="478"/>
      <c r="Q165" s="478"/>
      <c r="R165" s="478"/>
      <c r="S165" s="478"/>
      <c r="T165" s="460"/>
      <c r="U165" s="460"/>
      <c r="V165" s="460"/>
      <c r="W165" s="460"/>
      <c r="X165" s="460"/>
      <c r="Y165" s="826"/>
      <c r="Z165" s="460"/>
      <c r="AA165" s="460"/>
      <c r="AC165" s="462"/>
      <c r="AG165" s="819"/>
      <c r="AH165" s="819"/>
      <c r="AI165" s="819"/>
      <c r="AJ165" s="819"/>
      <c r="AM165" s="819"/>
      <c r="AN165" s="819"/>
      <c r="AO165" s="819"/>
      <c r="AP165" s="819"/>
    </row>
    <row r="166" spans="1:42" s="667" customFormat="1" hidden="1">
      <c r="A166" s="460">
        <v>29</v>
      </c>
      <c r="B166" s="485" t="s">
        <v>571</v>
      </c>
      <c r="C166" s="460"/>
      <c r="D166" s="460"/>
      <c r="E166" s="478">
        <v>30000</v>
      </c>
      <c r="F166" s="478">
        <v>15000</v>
      </c>
      <c r="G166" s="478"/>
      <c r="H166" s="478"/>
      <c r="I166" s="478"/>
      <c r="J166" s="478"/>
      <c r="K166" s="478"/>
      <c r="L166" s="478"/>
      <c r="M166" s="478">
        <v>15000</v>
      </c>
      <c r="N166" s="478">
        <v>15000</v>
      </c>
      <c r="O166" s="478"/>
      <c r="P166" s="478"/>
      <c r="Q166" s="478"/>
      <c r="R166" s="478"/>
      <c r="S166" s="478"/>
      <c r="T166" s="460"/>
      <c r="U166" s="460"/>
      <c r="V166" s="460"/>
      <c r="W166" s="460"/>
      <c r="X166" s="460" t="s">
        <v>1688</v>
      </c>
      <c r="Y166" s="826"/>
      <c r="Z166" s="460"/>
      <c r="AA166" s="460"/>
      <c r="AC166" s="462"/>
      <c r="AG166" s="819"/>
      <c r="AH166" s="819"/>
      <c r="AI166" s="819"/>
      <c r="AJ166" s="819"/>
      <c r="AM166" s="819"/>
      <c r="AN166" s="819"/>
      <c r="AO166" s="819"/>
      <c r="AP166" s="819"/>
    </row>
    <row r="167" spans="1:42" s="667" customFormat="1" ht="35.25" hidden="1" customHeight="1">
      <c r="A167" s="460">
        <v>30</v>
      </c>
      <c r="B167" s="469" t="s">
        <v>568</v>
      </c>
      <c r="C167" s="460"/>
      <c r="D167" s="460"/>
      <c r="E167" s="478">
        <v>55000</v>
      </c>
      <c r="F167" s="478">
        <v>10000</v>
      </c>
      <c r="G167" s="478"/>
      <c r="H167" s="478"/>
      <c r="I167" s="478"/>
      <c r="J167" s="478"/>
      <c r="K167" s="478"/>
      <c r="L167" s="478"/>
      <c r="M167" s="478">
        <v>10000</v>
      </c>
      <c r="N167" s="478">
        <v>10000</v>
      </c>
      <c r="O167" s="478"/>
      <c r="P167" s="478"/>
      <c r="Q167" s="478"/>
      <c r="R167" s="478"/>
      <c r="S167" s="478"/>
      <c r="T167" s="460"/>
      <c r="U167" s="460"/>
      <c r="V167" s="460"/>
      <c r="W167" s="460"/>
      <c r="X167" s="460" t="s">
        <v>1688</v>
      </c>
      <c r="Y167" s="826"/>
      <c r="Z167" s="460"/>
      <c r="AA167" s="460"/>
      <c r="AC167" s="462"/>
      <c r="AG167" s="819"/>
      <c r="AH167" s="819"/>
      <c r="AI167" s="819"/>
      <c r="AJ167" s="819"/>
      <c r="AM167" s="819"/>
      <c r="AN167" s="819"/>
      <c r="AO167" s="819"/>
      <c r="AP167" s="819"/>
    </row>
    <row r="168" spans="1:42" s="667" customFormat="1" ht="31.5" hidden="1">
      <c r="A168" s="460">
        <v>31</v>
      </c>
      <c r="B168" s="485" t="s">
        <v>1085</v>
      </c>
      <c r="C168" s="460"/>
      <c r="D168" s="460"/>
      <c r="E168" s="478">
        <v>14000</v>
      </c>
      <c r="F168" s="478">
        <v>14000</v>
      </c>
      <c r="G168" s="478"/>
      <c r="H168" s="478"/>
      <c r="I168" s="478"/>
      <c r="J168" s="478"/>
      <c r="K168" s="478"/>
      <c r="L168" s="478"/>
      <c r="M168" s="478">
        <v>7000</v>
      </c>
      <c r="N168" s="478">
        <v>7000</v>
      </c>
      <c r="O168" s="478"/>
      <c r="P168" s="478"/>
      <c r="Q168" s="478"/>
      <c r="R168" s="478"/>
      <c r="S168" s="478"/>
      <c r="T168" s="460"/>
      <c r="U168" s="460"/>
      <c r="V168" s="460"/>
      <c r="W168" s="460"/>
      <c r="X168" s="460"/>
      <c r="Y168" s="826"/>
      <c r="Z168" s="460"/>
      <c r="AA168" s="460"/>
      <c r="AC168" s="462"/>
      <c r="AG168" s="819"/>
      <c r="AH168" s="819"/>
      <c r="AI168" s="819"/>
      <c r="AJ168" s="819"/>
      <c r="AM168" s="819"/>
      <c r="AN168" s="819"/>
      <c r="AO168" s="819"/>
      <c r="AP168" s="819"/>
    </row>
    <row r="169" spans="1:42" s="667" customFormat="1" ht="23.25" hidden="1" customHeight="1">
      <c r="A169" s="460">
        <v>32</v>
      </c>
      <c r="B169" s="485" t="s">
        <v>1772</v>
      </c>
      <c r="C169" s="460"/>
      <c r="D169" s="460"/>
      <c r="E169" s="478">
        <v>50000</v>
      </c>
      <c r="F169" s="478">
        <v>30000</v>
      </c>
      <c r="G169" s="478"/>
      <c r="H169" s="478"/>
      <c r="I169" s="478"/>
      <c r="J169" s="478"/>
      <c r="K169" s="478"/>
      <c r="L169" s="478"/>
      <c r="M169" s="478">
        <v>30000</v>
      </c>
      <c r="N169" s="478">
        <v>30000</v>
      </c>
      <c r="O169" s="478"/>
      <c r="P169" s="478"/>
      <c r="Q169" s="478"/>
      <c r="R169" s="478"/>
      <c r="S169" s="478"/>
      <c r="T169" s="460"/>
      <c r="U169" s="460"/>
      <c r="V169" s="460"/>
      <c r="W169" s="460"/>
      <c r="X169" s="460" t="s">
        <v>1688</v>
      </c>
      <c r="Y169" s="826"/>
      <c r="Z169" s="460"/>
      <c r="AA169" s="460"/>
      <c r="AC169" s="462"/>
      <c r="AG169" s="819"/>
      <c r="AH169" s="819"/>
      <c r="AI169" s="819">
        <v>1</v>
      </c>
      <c r="AJ169" s="819"/>
      <c r="AM169" s="819"/>
      <c r="AN169" s="819"/>
      <c r="AO169" s="819"/>
      <c r="AP169" s="819"/>
    </row>
    <row r="170" spans="1:42" s="667" customFormat="1" ht="41.25" hidden="1" customHeight="1">
      <c r="A170" s="460">
        <v>33</v>
      </c>
      <c r="B170" s="485" t="s">
        <v>1081</v>
      </c>
      <c r="C170" s="460"/>
      <c r="D170" s="460"/>
      <c r="E170" s="478">
        <v>35000</v>
      </c>
      <c r="F170" s="478">
        <v>35000</v>
      </c>
      <c r="G170" s="478"/>
      <c r="H170" s="478"/>
      <c r="I170" s="478"/>
      <c r="J170" s="478"/>
      <c r="K170" s="478"/>
      <c r="L170" s="478"/>
      <c r="M170" s="478">
        <v>20000</v>
      </c>
      <c r="N170" s="478">
        <v>20000</v>
      </c>
      <c r="O170" s="478"/>
      <c r="P170" s="478"/>
      <c r="Q170" s="478"/>
      <c r="R170" s="478"/>
      <c r="S170" s="478"/>
      <c r="T170" s="460"/>
      <c r="U170" s="460"/>
      <c r="V170" s="460"/>
      <c r="W170" s="460"/>
      <c r="X170" s="460"/>
      <c r="Y170" s="826"/>
      <c r="Z170" s="460"/>
      <c r="AA170" s="460"/>
      <c r="AC170" s="462"/>
      <c r="AG170" s="819"/>
      <c r="AH170" s="819"/>
      <c r="AI170" s="819"/>
      <c r="AJ170" s="819"/>
      <c r="AM170" s="819">
        <v>1</v>
      </c>
      <c r="AN170" s="819"/>
      <c r="AO170" s="819"/>
      <c r="AP170" s="819"/>
    </row>
    <row r="171" spans="1:42" s="667" customFormat="1" ht="31.5" hidden="1">
      <c r="A171" s="460">
        <v>34</v>
      </c>
      <c r="B171" s="485" t="s">
        <v>592</v>
      </c>
      <c r="C171" s="460"/>
      <c r="D171" s="460"/>
      <c r="E171" s="478">
        <v>30000</v>
      </c>
      <c r="F171" s="478">
        <v>10000</v>
      </c>
      <c r="G171" s="478"/>
      <c r="H171" s="478"/>
      <c r="I171" s="478"/>
      <c r="J171" s="478"/>
      <c r="K171" s="478"/>
      <c r="L171" s="478"/>
      <c r="M171" s="478">
        <v>10000</v>
      </c>
      <c r="N171" s="478">
        <v>10000</v>
      </c>
      <c r="O171" s="478"/>
      <c r="P171" s="478"/>
      <c r="Q171" s="478"/>
      <c r="R171" s="478"/>
      <c r="S171" s="478"/>
      <c r="T171" s="460"/>
      <c r="U171" s="460"/>
      <c r="V171" s="460"/>
      <c r="W171" s="460"/>
      <c r="X171" s="460" t="s">
        <v>1688</v>
      </c>
      <c r="Y171" s="826"/>
      <c r="Z171" s="460"/>
      <c r="AA171" s="460"/>
      <c r="AC171" s="462"/>
      <c r="AG171" s="819"/>
      <c r="AH171" s="819"/>
      <c r="AI171" s="819"/>
      <c r="AJ171" s="819"/>
      <c r="AM171" s="819"/>
      <c r="AN171" s="819">
        <v>1</v>
      </c>
      <c r="AO171" s="819"/>
      <c r="AP171" s="819"/>
    </row>
    <row r="172" spans="1:42" s="667" customFormat="1" ht="31.5" hidden="1">
      <c r="A172" s="460">
        <v>35</v>
      </c>
      <c r="B172" s="485" t="s">
        <v>1166</v>
      </c>
      <c r="C172" s="460"/>
      <c r="D172" s="460"/>
      <c r="E172" s="478">
        <v>10000</v>
      </c>
      <c r="F172" s="478">
        <v>5000</v>
      </c>
      <c r="G172" s="478"/>
      <c r="H172" s="478"/>
      <c r="I172" s="478"/>
      <c r="J172" s="478"/>
      <c r="K172" s="478"/>
      <c r="L172" s="478"/>
      <c r="M172" s="478">
        <v>5000</v>
      </c>
      <c r="N172" s="478">
        <v>5000</v>
      </c>
      <c r="O172" s="478"/>
      <c r="P172" s="478"/>
      <c r="Q172" s="478"/>
      <c r="R172" s="478"/>
      <c r="S172" s="478"/>
      <c r="T172" s="460"/>
      <c r="U172" s="460"/>
      <c r="V172" s="460"/>
      <c r="W172" s="460"/>
      <c r="X172" s="460" t="s">
        <v>1688</v>
      </c>
      <c r="Y172" s="826"/>
      <c r="Z172" s="460"/>
      <c r="AA172" s="460"/>
      <c r="AC172" s="462"/>
      <c r="AG172" s="819"/>
      <c r="AH172" s="819"/>
      <c r="AI172" s="819"/>
      <c r="AJ172" s="819"/>
      <c r="AM172" s="819"/>
      <c r="AN172" s="819">
        <v>1</v>
      </c>
      <c r="AO172" s="819"/>
      <c r="AP172" s="819"/>
    </row>
    <row r="173" spans="1:42" s="667" customFormat="1" ht="31.5" hidden="1">
      <c r="A173" s="460">
        <v>36</v>
      </c>
      <c r="B173" s="485" t="s">
        <v>1763</v>
      </c>
      <c r="C173" s="460"/>
      <c r="D173" s="460"/>
      <c r="E173" s="478">
        <v>14500</v>
      </c>
      <c r="F173" s="478">
        <v>14500</v>
      </c>
      <c r="G173" s="478"/>
      <c r="H173" s="478"/>
      <c r="I173" s="478"/>
      <c r="J173" s="478"/>
      <c r="K173" s="478"/>
      <c r="L173" s="478"/>
      <c r="M173" s="478">
        <v>14500</v>
      </c>
      <c r="N173" s="478">
        <v>14500</v>
      </c>
      <c r="O173" s="478"/>
      <c r="P173" s="478"/>
      <c r="Q173" s="478"/>
      <c r="R173" s="478"/>
      <c r="S173" s="478"/>
      <c r="T173" s="460"/>
      <c r="U173" s="460"/>
      <c r="V173" s="460"/>
      <c r="W173" s="460"/>
      <c r="X173" s="460"/>
      <c r="Y173" s="826"/>
      <c r="Z173" s="460"/>
      <c r="AA173" s="460"/>
      <c r="AC173" s="462"/>
      <c r="AG173" s="819"/>
      <c r="AH173" s="819"/>
      <c r="AI173" s="819"/>
      <c r="AJ173" s="819"/>
      <c r="AM173" s="819"/>
      <c r="AN173" s="819">
        <v>1</v>
      </c>
      <c r="AO173" s="819"/>
      <c r="AP173" s="819"/>
    </row>
    <row r="174" spans="1:42" s="667" customFormat="1" ht="31.5" hidden="1">
      <c r="A174" s="460">
        <v>37</v>
      </c>
      <c r="B174" s="485" t="s">
        <v>1443</v>
      </c>
      <c r="C174" s="460"/>
      <c r="D174" s="460"/>
      <c r="E174" s="478">
        <v>20000</v>
      </c>
      <c r="F174" s="478">
        <v>20000</v>
      </c>
      <c r="G174" s="478"/>
      <c r="H174" s="478"/>
      <c r="I174" s="478"/>
      <c r="J174" s="478"/>
      <c r="K174" s="478"/>
      <c r="L174" s="478"/>
      <c r="M174" s="478">
        <v>20000</v>
      </c>
      <c r="N174" s="478">
        <v>20000</v>
      </c>
      <c r="O174" s="478"/>
      <c r="P174" s="478"/>
      <c r="Q174" s="478"/>
      <c r="R174" s="478"/>
      <c r="S174" s="478"/>
      <c r="T174" s="460"/>
      <c r="U174" s="460"/>
      <c r="V174" s="460"/>
      <c r="W174" s="460"/>
      <c r="X174" s="460"/>
      <c r="Y174" s="826"/>
      <c r="Z174" s="460"/>
      <c r="AA174" s="460"/>
      <c r="AC174" s="462"/>
      <c r="AG174" s="819"/>
      <c r="AH174" s="819"/>
      <c r="AI174" s="819"/>
      <c r="AJ174" s="819"/>
      <c r="AM174" s="819"/>
      <c r="AN174" s="819">
        <v>1</v>
      </c>
      <c r="AO174" s="819"/>
      <c r="AP174" s="819"/>
    </row>
    <row r="175" spans="1:42" s="667" customFormat="1" ht="31.5" hidden="1">
      <c r="A175" s="460">
        <v>38</v>
      </c>
      <c r="B175" s="485" t="s">
        <v>1172</v>
      </c>
      <c r="C175" s="460"/>
      <c r="D175" s="460"/>
      <c r="E175" s="478">
        <v>20000</v>
      </c>
      <c r="F175" s="478">
        <v>20000</v>
      </c>
      <c r="G175" s="478"/>
      <c r="H175" s="478"/>
      <c r="I175" s="478"/>
      <c r="J175" s="478"/>
      <c r="K175" s="478"/>
      <c r="L175" s="478"/>
      <c r="M175" s="478">
        <v>20000</v>
      </c>
      <c r="N175" s="478">
        <v>20000</v>
      </c>
      <c r="O175" s="478"/>
      <c r="P175" s="478"/>
      <c r="Q175" s="478"/>
      <c r="R175" s="478"/>
      <c r="S175" s="478"/>
      <c r="T175" s="460"/>
      <c r="U175" s="460"/>
      <c r="V175" s="460"/>
      <c r="W175" s="460"/>
      <c r="X175" s="460"/>
      <c r="Y175" s="826"/>
      <c r="Z175" s="460"/>
      <c r="AA175" s="460"/>
      <c r="AC175" s="462"/>
      <c r="AG175" s="819"/>
      <c r="AH175" s="819"/>
      <c r="AI175" s="819"/>
      <c r="AJ175" s="819"/>
      <c r="AM175" s="819"/>
      <c r="AN175" s="819"/>
      <c r="AO175" s="819"/>
      <c r="AP175" s="819"/>
    </row>
    <row r="176" spans="1:42" s="667" customFormat="1" ht="36.75" hidden="1" customHeight="1">
      <c r="A176" s="460">
        <v>39</v>
      </c>
      <c r="B176" s="485" t="s">
        <v>1708</v>
      </c>
      <c r="C176" s="460"/>
      <c r="D176" s="460"/>
      <c r="E176" s="478">
        <v>27900</v>
      </c>
      <c r="F176" s="478">
        <v>17000</v>
      </c>
      <c r="G176" s="478"/>
      <c r="H176" s="478"/>
      <c r="I176" s="478"/>
      <c r="J176" s="478"/>
      <c r="K176" s="478"/>
      <c r="L176" s="478"/>
      <c r="M176" s="478">
        <v>17000</v>
      </c>
      <c r="N176" s="478">
        <v>17000</v>
      </c>
      <c r="O176" s="478"/>
      <c r="P176" s="478"/>
      <c r="Q176" s="478"/>
      <c r="R176" s="478"/>
      <c r="S176" s="478"/>
      <c r="T176" s="460"/>
      <c r="U176" s="460"/>
      <c r="V176" s="460"/>
      <c r="W176" s="460"/>
      <c r="X176" s="460" t="s">
        <v>1688</v>
      </c>
      <c r="Y176" s="826"/>
      <c r="Z176" s="460"/>
      <c r="AA176" s="460"/>
      <c r="AC176" s="462"/>
      <c r="AG176" s="819"/>
      <c r="AH176" s="819"/>
      <c r="AI176" s="819"/>
      <c r="AJ176" s="819"/>
      <c r="AM176" s="819"/>
      <c r="AN176" s="819"/>
      <c r="AO176" s="819"/>
      <c r="AP176" s="819"/>
    </row>
    <row r="177" spans="1:42" s="667" customFormat="1" ht="31.5" hidden="1">
      <c r="A177" s="460">
        <v>40</v>
      </c>
      <c r="B177" s="485" t="s">
        <v>1783</v>
      </c>
      <c r="C177" s="460"/>
      <c r="D177" s="460"/>
      <c r="E177" s="478">
        <v>50000</v>
      </c>
      <c r="F177" s="478">
        <v>50000</v>
      </c>
      <c r="G177" s="478"/>
      <c r="H177" s="478"/>
      <c r="I177" s="478"/>
      <c r="J177" s="478"/>
      <c r="K177" s="478"/>
      <c r="L177" s="478"/>
      <c r="M177" s="478">
        <v>45000</v>
      </c>
      <c r="N177" s="478">
        <v>45000</v>
      </c>
      <c r="O177" s="478"/>
      <c r="P177" s="478"/>
      <c r="Q177" s="478"/>
      <c r="R177" s="478"/>
      <c r="S177" s="478"/>
      <c r="T177" s="460"/>
      <c r="U177" s="460"/>
      <c r="V177" s="460"/>
      <c r="W177" s="460"/>
      <c r="X177" s="460"/>
      <c r="Y177" s="826"/>
      <c r="Z177" s="460"/>
      <c r="AA177" s="460"/>
      <c r="AC177" s="462"/>
      <c r="AG177" s="819"/>
      <c r="AH177" s="819"/>
      <c r="AI177" s="819"/>
      <c r="AJ177" s="819"/>
      <c r="AM177" s="819"/>
      <c r="AN177" s="819"/>
      <c r="AO177" s="819"/>
      <c r="AP177" s="819"/>
    </row>
    <row r="178" spans="1:42" s="667" customFormat="1" ht="48.75" hidden="1" customHeight="1">
      <c r="A178" s="460">
        <v>41</v>
      </c>
      <c r="B178" s="485" t="s">
        <v>1764</v>
      </c>
      <c r="C178" s="460"/>
      <c r="D178" s="460"/>
      <c r="E178" s="478">
        <v>46000</v>
      </c>
      <c r="F178" s="478">
        <v>46000</v>
      </c>
      <c r="G178" s="478"/>
      <c r="H178" s="478"/>
      <c r="I178" s="478"/>
      <c r="J178" s="478"/>
      <c r="K178" s="478"/>
      <c r="L178" s="478"/>
      <c r="M178" s="478">
        <v>31000</v>
      </c>
      <c r="N178" s="478">
        <v>31000</v>
      </c>
      <c r="O178" s="478"/>
      <c r="P178" s="478"/>
      <c r="Q178" s="478"/>
      <c r="R178" s="478"/>
      <c r="S178" s="478"/>
      <c r="T178" s="460"/>
      <c r="U178" s="460"/>
      <c r="V178" s="460"/>
      <c r="W178" s="460"/>
      <c r="X178" s="460" t="s">
        <v>1849</v>
      </c>
      <c r="Y178" s="826"/>
      <c r="Z178" s="460"/>
      <c r="AA178" s="460"/>
      <c r="AC178" s="462"/>
      <c r="AG178" s="819"/>
      <c r="AH178" s="819"/>
      <c r="AI178" s="819"/>
      <c r="AJ178" s="819"/>
      <c r="AM178" s="819"/>
      <c r="AN178" s="819"/>
      <c r="AO178" s="819">
        <v>1</v>
      </c>
      <c r="AP178" s="819"/>
    </row>
    <row r="179" spans="1:42" s="667" customFormat="1" ht="37.5" hidden="1" customHeight="1">
      <c r="A179" s="460">
        <v>42</v>
      </c>
      <c r="B179" s="485" t="s">
        <v>1850</v>
      </c>
      <c r="C179" s="460"/>
      <c r="D179" s="460"/>
      <c r="E179" s="478">
        <v>32000</v>
      </c>
      <c r="F179" s="478">
        <v>15000</v>
      </c>
      <c r="G179" s="478"/>
      <c r="H179" s="478"/>
      <c r="I179" s="478"/>
      <c r="J179" s="478"/>
      <c r="K179" s="478"/>
      <c r="L179" s="478"/>
      <c r="M179" s="478">
        <v>15000</v>
      </c>
      <c r="N179" s="478">
        <v>15000</v>
      </c>
      <c r="O179" s="478"/>
      <c r="P179" s="478"/>
      <c r="Q179" s="478"/>
      <c r="R179" s="478"/>
      <c r="S179" s="478"/>
      <c r="T179" s="460"/>
      <c r="U179" s="460"/>
      <c r="V179" s="460"/>
      <c r="W179" s="460"/>
      <c r="X179" s="460" t="s">
        <v>1851</v>
      </c>
      <c r="Y179" s="826"/>
      <c r="Z179" s="460"/>
      <c r="AA179" s="460"/>
      <c r="AC179" s="462"/>
      <c r="AG179" s="819"/>
      <c r="AH179" s="819"/>
      <c r="AI179" s="819"/>
      <c r="AJ179" s="819"/>
      <c r="AM179" s="819"/>
      <c r="AN179" s="819"/>
      <c r="AO179" s="819"/>
      <c r="AP179" s="819"/>
    </row>
    <row r="180" spans="1:42" s="667" customFormat="1" hidden="1">
      <c r="A180" s="460">
        <v>43</v>
      </c>
      <c r="B180" s="485" t="s">
        <v>481</v>
      </c>
      <c r="C180" s="460"/>
      <c r="D180" s="460"/>
      <c r="E180" s="478">
        <v>31674</v>
      </c>
      <c r="F180" s="478">
        <v>31674</v>
      </c>
      <c r="G180" s="478"/>
      <c r="H180" s="478"/>
      <c r="I180" s="478"/>
      <c r="J180" s="478"/>
      <c r="K180" s="478"/>
      <c r="L180" s="478"/>
      <c r="M180" s="478">
        <v>13549</v>
      </c>
      <c r="N180" s="478">
        <v>13549</v>
      </c>
      <c r="O180" s="478"/>
      <c r="P180" s="478"/>
      <c r="Q180" s="478"/>
      <c r="R180" s="478"/>
      <c r="S180" s="478"/>
      <c r="T180" s="460"/>
      <c r="U180" s="460"/>
      <c r="V180" s="460"/>
      <c r="W180" s="460"/>
      <c r="X180" s="460"/>
      <c r="Y180" s="826"/>
      <c r="Z180" s="460"/>
      <c r="AA180" s="460"/>
      <c r="AC180" s="462"/>
      <c r="AG180" s="819"/>
      <c r="AH180" s="819"/>
      <c r="AI180" s="819"/>
      <c r="AJ180" s="819"/>
      <c r="AM180" s="819"/>
      <c r="AN180" s="819"/>
      <c r="AO180" s="819"/>
      <c r="AP180" s="819">
        <v>1</v>
      </c>
    </row>
    <row r="181" spans="1:42" s="667" customFormat="1" ht="16.5" hidden="1" customHeight="1">
      <c r="A181" s="460"/>
      <c r="B181" s="485"/>
      <c r="C181" s="460"/>
      <c r="D181" s="460"/>
      <c r="E181" s="478"/>
      <c r="F181" s="478"/>
      <c r="G181" s="478"/>
      <c r="H181" s="478"/>
      <c r="I181" s="478"/>
      <c r="J181" s="478"/>
      <c r="K181" s="478"/>
      <c r="L181" s="478"/>
      <c r="M181" s="478"/>
      <c r="N181" s="478"/>
      <c r="O181" s="478"/>
      <c r="P181" s="478"/>
      <c r="Q181" s="478"/>
      <c r="R181" s="478"/>
      <c r="S181" s="478"/>
      <c r="T181" s="460"/>
      <c r="U181" s="460"/>
      <c r="V181" s="460"/>
      <c r="W181" s="460"/>
      <c r="X181" s="460"/>
      <c r="Y181" s="826"/>
      <c r="Z181" s="460"/>
      <c r="AA181" s="460"/>
      <c r="AC181" s="462"/>
    </row>
    <row r="182" spans="1:42" s="668" customFormat="1" ht="33" customHeight="1">
      <c r="A182" s="463" t="s">
        <v>928</v>
      </c>
      <c r="B182" s="487" t="s">
        <v>1751</v>
      </c>
      <c r="C182" s="463"/>
      <c r="D182" s="463"/>
      <c r="E182" s="479">
        <v>3859364</v>
      </c>
      <c r="F182" s="479">
        <v>1943577</v>
      </c>
      <c r="G182" s="479">
        <v>1678058.4100000001</v>
      </c>
      <c r="H182" s="479">
        <v>248695.41</v>
      </c>
      <c r="I182" s="479">
        <v>196630</v>
      </c>
      <c r="J182" s="479">
        <v>184052</v>
      </c>
      <c r="K182" s="479">
        <v>30500</v>
      </c>
      <c r="L182" s="479">
        <v>30500</v>
      </c>
      <c r="M182" s="479">
        <v>1855608</v>
      </c>
      <c r="N182" s="479">
        <v>1549823.5</v>
      </c>
      <c r="O182" s="479">
        <v>0</v>
      </c>
      <c r="P182" s="479">
        <v>0</v>
      </c>
      <c r="Q182" s="479">
        <v>0</v>
      </c>
      <c r="R182" s="479">
        <v>0</v>
      </c>
      <c r="S182" s="479">
        <v>100.00000000000003</v>
      </c>
      <c r="T182" s="463"/>
      <c r="U182" s="463"/>
      <c r="V182" s="463"/>
      <c r="W182" s="463"/>
      <c r="X182" s="463"/>
      <c r="Y182" s="827"/>
      <c r="Z182" s="463"/>
      <c r="AA182" s="463"/>
      <c r="AC182" s="486"/>
      <c r="AK182" s="667"/>
      <c r="AL182" s="667"/>
    </row>
    <row r="183" spans="1:42" s="668" customFormat="1" ht="33" customHeight="1">
      <c r="A183" s="463" t="s">
        <v>97</v>
      </c>
      <c r="B183" s="487" t="s">
        <v>1028</v>
      </c>
      <c r="C183" s="463"/>
      <c r="D183" s="463"/>
      <c r="E183" s="479">
        <v>142451</v>
      </c>
      <c r="F183" s="479">
        <v>107451</v>
      </c>
      <c r="G183" s="479">
        <v>45757</v>
      </c>
      <c r="H183" s="479">
        <v>10757</v>
      </c>
      <c r="I183" s="479">
        <v>0</v>
      </c>
      <c r="J183" s="479">
        <v>0</v>
      </c>
      <c r="K183" s="479">
        <v>0</v>
      </c>
      <c r="L183" s="479">
        <v>0</v>
      </c>
      <c r="M183" s="479">
        <v>96694</v>
      </c>
      <c r="N183" s="479">
        <v>96694</v>
      </c>
      <c r="O183" s="479">
        <v>0</v>
      </c>
      <c r="P183" s="479">
        <v>0</v>
      </c>
      <c r="Q183" s="479">
        <v>0</v>
      </c>
      <c r="R183" s="479">
        <v>0</v>
      </c>
      <c r="S183" s="492">
        <v>6.2390330253735344</v>
      </c>
      <c r="T183" s="479">
        <f t="shared" ref="T183:W183" si="0">T184+T186</f>
        <v>0</v>
      </c>
      <c r="U183" s="479">
        <f t="shared" si="0"/>
        <v>0</v>
      </c>
      <c r="V183" s="479">
        <f t="shared" si="0"/>
        <v>0</v>
      </c>
      <c r="W183" s="479">
        <f t="shared" si="0"/>
        <v>0</v>
      </c>
      <c r="X183" s="463"/>
      <c r="Y183" s="827"/>
      <c r="Z183" s="463"/>
      <c r="AA183" s="463"/>
      <c r="AC183" s="486"/>
      <c r="AK183" s="667"/>
      <c r="AL183" s="667"/>
    </row>
    <row r="184" spans="1:42" s="668" customFormat="1" ht="33" customHeight="1">
      <c r="A184" s="466" t="s">
        <v>459</v>
      </c>
      <c r="B184" s="467" t="s">
        <v>456</v>
      </c>
      <c r="C184" s="463"/>
      <c r="D184" s="463"/>
      <c r="E184" s="479">
        <v>46351</v>
      </c>
      <c r="F184" s="479">
        <v>11351</v>
      </c>
      <c r="G184" s="479">
        <v>45557</v>
      </c>
      <c r="H184" s="479">
        <v>10557</v>
      </c>
      <c r="I184" s="479">
        <v>0</v>
      </c>
      <c r="J184" s="479">
        <v>0</v>
      </c>
      <c r="K184" s="479">
        <v>0</v>
      </c>
      <c r="L184" s="479">
        <v>0</v>
      </c>
      <c r="M184" s="479">
        <v>794</v>
      </c>
      <c r="N184" s="479">
        <v>794</v>
      </c>
      <c r="O184" s="479">
        <v>0</v>
      </c>
      <c r="P184" s="479">
        <v>0</v>
      </c>
      <c r="Q184" s="479">
        <v>0</v>
      </c>
      <c r="R184" s="479">
        <v>0</v>
      </c>
      <c r="S184" s="492"/>
      <c r="T184" s="463"/>
      <c r="U184" s="463"/>
      <c r="V184" s="463"/>
      <c r="W184" s="463"/>
      <c r="X184" s="463"/>
      <c r="Y184" s="827"/>
      <c r="Z184" s="463"/>
      <c r="AA184" s="463"/>
      <c r="AC184" s="486"/>
      <c r="AK184" s="667"/>
      <c r="AL184" s="667"/>
    </row>
    <row r="185" spans="1:42" s="667" customFormat="1" ht="33" customHeight="1">
      <c r="A185" s="460">
        <v>1</v>
      </c>
      <c r="B185" s="485" t="s">
        <v>1190</v>
      </c>
      <c r="C185" s="460"/>
      <c r="D185" s="460" t="s">
        <v>1191</v>
      </c>
      <c r="E185" s="478">
        <v>46351</v>
      </c>
      <c r="F185" s="478">
        <v>11351</v>
      </c>
      <c r="G185" s="478">
        <v>45557</v>
      </c>
      <c r="H185" s="478">
        <v>10557</v>
      </c>
      <c r="I185" s="478"/>
      <c r="J185" s="478"/>
      <c r="K185" s="478"/>
      <c r="L185" s="478"/>
      <c r="M185" s="478">
        <v>794</v>
      </c>
      <c r="N185" s="478">
        <v>794</v>
      </c>
      <c r="O185" s="478"/>
      <c r="P185" s="478"/>
      <c r="Q185" s="478"/>
      <c r="R185" s="478"/>
      <c r="S185" s="492"/>
      <c r="T185" s="460"/>
      <c r="U185" s="460"/>
      <c r="V185" s="460"/>
      <c r="W185" s="460"/>
      <c r="X185" s="460" t="s">
        <v>1192</v>
      </c>
      <c r="Y185" s="826"/>
      <c r="Z185" s="460"/>
      <c r="AA185" s="460"/>
      <c r="AC185" s="462"/>
    </row>
    <row r="186" spans="1:42" s="668" customFormat="1" ht="33" customHeight="1">
      <c r="A186" s="466" t="s">
        <v>460</v>
      </c>
      <c r="B186" s="467" t="s">
        <v>461</v>
      </c>
      <c r="C186" s="463"/>
      <c r="D186" s="463"/>
      <c r="E186" s="479">
        <v>96100</v>
      </c>
      <c r="F186" s="479">
        <v>96100</v>
      </c>
      <c r="G186" s="479">
        <v>200</v>
      </c>
      <c r="H186" s="479">
        <v>200</v>
      </c>
      <c r="I186" s="479">
        <v>0</v>
      </c>
      <c r="J186" s="479">
        <v>0</v>
      </c>
      <c r="K186" s="479">
        <v>0</v>
      </c>
      <c r="L186" s="479">
        <v>0</v>
      </c>
      <c r="M186" s="479">
        <v>95900</v>
      </c>
      <c r="N186" s="479">
        <v>95900</v>
      </c>
      <c r="O186" s="479">
        <v>0</v>
      </c>
      <c r="P186" s="479">
        <v>0</v>
      </c>
      <c r="Q186" s="479">
        <v>0</v>
      </c>
      <c r="R186" s="479">
        <v>0</v>
      </c>
      <c r="S186" s="492">
        <v>0</v>
      </c>
      <c r="T186" s="463"/>
      <c r="U186" s="463"/>
      <c r="V186" s="463"/>
      <c r="W186" s="463"/>
      <c r="X186" s="463"/>
      <c r="Y186" s="827"/>
      <c r="Z186" s="463"/>
      <c r="AA186" s="463"/>
      <c r="AC186" s="486"/>
      <c r="AK186" s="667"/>
      <c r="AL186" s="667"/>
    </row>
    <row r="187" spans="1:42" s="667" customFormat="1" ht="33" customHeight="1">
      <c r="A187" s="460">
        <v>1</v>
      </c>
      <c r="B187" s="485" t="s">
        <v>1029</v>
      </c>
      <c r="C187" s="460"/>
      <c r="D187" s="460" t="s">
        <v>1060</v>
      </c>
      <c r="E187" s="478">
        <v>14600</v>
      </c>
      <c r="F187" s="478">
        <v>14600</v>
      </c>
      <c r="G187" s="478">
        <v>200</v>
      </c>
      <c r="H187" s="478">
        <v>200</v>
      </c>
      <c r="I187" s="478"/>
      <c r="J187" s="478"/>
      <c r="K187" s="478"/>
      <c r="L187" s="478"/>
      <c r="M187" s="478">
        <v>14400</v>
      </c>
      <c r="N187" s="478">
        <v>14400</v>
      </c>
      <c r="O187" s="478"/>
      <c r="P187" s="478"/>
      <c r="Q187" s="478"/>
      <c r="R187" s="478"/>
      <c r="S187" s="493"/>
      <c r="T187" s="460"/>
      <c r="U187" s="460"/>
      <c r="V187" s="460"/>
      <c r="W187" s="460"/>
      <c r="X187" s="460"/>
      <c r="Y187" s="826"/>
      <c r="Z187" s="460"/>
      <c r="AA187" s="460"/>
      <c r="AC187" s="462"/>
    </row>
    <row r="188" spans="1:42" s="667" customFormat="1" ht="39.75" customHeight="1">
      <c r="A188" s="460">
        <v>2</v>
      </c>
      <c r="B188" s="485" t="s">
        <v>1174</v>
      </c>
      <c r="C188" s="460"/>
      <c r="D188" s="460"/>
      <c r="E188" s="478">
        <v>5000</v>
      </c>
      <c r="F188" s="478">
        <v>5000</v>
      </c>
      <c r="G188" s="478"/>
      <c r="H188" s="478"/>
      <c r="I188" s="478"/>
      <c r="J188" s="478"/>
      <c r="K188" s="478"/>
      <c r="L188" s="478"/>
      <c r="M188" s="478">
        <v>5000</v>
      </c>
      <c r="N188" s="478">
        <v>5000</v>
      </c>
      <c r="O188" s="478"/>
      <c r="P188" s="478"/>
      <c r="Q188" s="478"/>
      <c r="R188" s="478"/>
      <c r="S188" s="493"/>
      <c r="T188" s="460"/>
      <c r="U188" s="460"/>
      <c r="V188" s="460"/>
      <c r="W188" s="460"/>
      <c r="X188" s="460" t="s">
        <v>1173</v>
      </c>
      <c r="Y188" s="826"/>
      <c r="Z188" s="460"/>
      <c r="AA188" s="460"/>
      <c r="AC188" s="462"/>
    </row>
    <row r="189" spans="1:42" s="667" customFormat="1" ht="60.75" customHeight="1">
      <c r="A189" s="460">
        <v>3</v>
      </c>
      <c r="B189" s="485" t="s">
        <v>1175</v>
      </c>
      <c r="C189" s="460"/>
      <c r="D189" s="460"/>
      <c r="E189" s="478">
        <v>8000</v>
      </c>
      <c r="F189" s="478">
        <v>8000</v>
      </c>
      <c r="G189" s="478"/>
      <c r="H189" s="478"/>
      <c r="I189" s="478"/>
      <c r="J189" s="478"/>
      <c r="K189" s="478"/>
      <c r="L189" s="478"/>
      <c r="M189" s="478">
        <v>8000</v>
      </c>
      <c r="N189" s="478">
        <v>8000</v>
      </c>
      <c r="O189" s="478"/>
      <c r="P189" s="478"/>
      <c r="Q189" s="478"/>
      <c r="R189" s="478"/>
      <c r="S189" s="493"/>
      <c r="T189" s="460"/>
      <c r="U189" s="460"/>
      <c r="V189" s="460"/>
      <c r="W189" s="460"/>
      <c r="X189" s="460" t="s">
        <v>1173</v>
      </c>
      <c r="Y189" s="826"/>
      <c r="Z189" s="460"/>
      <c r="AA189" s="460"/>
      <c r="AC189" s="462"/>
    </row>
    <row r="190" spans="1:42" s="667" customFormat="1" ht="31.5">
      <c r="A190" s="460">
        <v>4</v>
      </c>
      <c r="B190" s="485" t="s">
        <v>1707</v>
      </c>
      <c r="C190" s="460"/>
      <c r="D190" s="460"/>
      <c r="E190" s="478">
        <v>7000</v>
      </c>
      <c r="F190" s="478">
        <v>7000</v>
      </c>
      <c r="G190" s="478"/>
      <c r="H190" s="478"/>
      <c r="I190" s="478"/>
      <c r="J190" s="478"/>
      <c r="K190" s="478"/>
      <c r="L190" s="478"/>
      <c r="M190" s="478">
        <v>7000</v>
      </c>
      <c r="N190" s="478">
        <v>7000</v>
      </c>
      <c r="O190" s="478"/>
      <c r="P190" s="478"/>
      <c r="Q190" s="478"/>
      <c r="R190" s="478"/>
      <c r="S190" s="493"/>
      <c r="T190" s="460"/>
      <c r="U190" s="460"/>
      <c r="V190" s="460"/>
      <c r="W190" s="460"/>
      <c r="X190" s="460" t="s">
        <v>1173</v>
      </c>
      <c r="Y190" s="826"/>
      <c r="Z190" s="460"/>
      <c r="AA190" s="460"/>
      <c r="AC190" s="462"/>
    </row>
    <row r="191" spans="1:42" s="667" customFormat="1" ht="31.5">
      <c r="A191" s="460">
        <v>5</v>
      </c>
      <c r="B191" s="485" t="s">
        <v>1711</v>
      </c>
      <c r="C191" s="460"/>
      <c r="D191" s="460"/>
      <c r="E191" s="478">
        <v>4500</v>
      </c>
      <c r="F191" s="478">
        <v>4500</v>
      </c>
      <c r="G191" s="478"/>
      <c r="H191" s="478"/>
      <c r="I191" s="478"/>
      <c r="J191" s="478"/>
      <c r="K191" s="478"/>
      <c r="L191" s="478"/>
      <c r="M191" s="478">
        <v>4500</v>
      </c>
      <c r="N191" s="478">
        <v>4500</v>
      </c>
      <c r="O191" s="478"/>
      <c r="P191" s="478"/>
      <c r="Q191" s="478"/>
      <c r="R191" s="478"/>
      <c r="S191" s="493"/>
      <c r="T191" s="460"/>
      <c r="U191" s="460"/>
      <c r="V191" s="460"/>
      <c r="W191" s="460"/>
      <c r="X191" s="460" t="s">
        <v>1173</v>
      </c>
      <c r="Y191" s="826"/>
      <c r="Z191" s="460"/>
      <c r="AA191" s="460"/>
      <c r="AC191" s="462"/>
    </row>
    <row r="192" spans="1:42" s="667" customFormat="1" ht="31.5">
      <c r="A192" s="460">
        <v>6</v>
      </c>
      <c r="B192" s="485" t="s">
        <v>1416</v>
      </c>
      <c r="C192" s="460"/>
      <c r="D192" s="460"/>
      <c r="E192" s="478">
        <v>57000</v>
      </c>
      <c r="F192" s="478">
        <v>57000</v>
      </c>
      <c r="G192" s="478"/>
      <c r="H192" s="478"/>
      <c r="I192" s="478"/>
      <c r="J192" s="478"/>
      <c r="K192" s="478"/>
      <c r="L192" s="478"/>
      <c r="M192" s="478">
        <v>57000</v>
      </c>
      <c r="N192" s="478">
        <v>57000</v>
      </c>
      <c r="O192" s="478"/>
      <c r="P192" s="478"/>
      <c r="Q192" s="478"/>
      <c r="R192" s="478"/>
      <c r="S192" s="493"/>
      <c r="T192" s="460"/>
      <c r="U192" s="460"/>
      <c r="V192" s="460"/>
      <c r="W192" s="460"/>
      <c r="X192" s="460" t="s">
        <v>1173</v>
      </c>
      <c r="Y192" s="826"/>
      <c r="Z192" s="460"/>
      <c r="AA192" s="460"/>
      <c r="AC192" s="462"/>
    </row>
    <row r="193" spans="1:38" s="667" customFormat="1" ht="17.25" hidden="1" customHeight="1">
      <c r="A193" s="460"/>
      <c r="B193" s="485"/>
      <c r="C193" s="460"/>
      <c r="D193" s="460"/>
      <c r="E193" s="478"/>
      <c r="F193" s="478"/>
      <c r="G193" s="478"/>
      <c r="H193" s="478"/>
      <c r="I193" s="478"/>
      <c r="J193" s="478"/>
      <c r="K193" s="478"/>
      <c r="L193" s="478"/>
      <c r="M193" s="478"/>
      <c r="N193" s="478"/>
      <c r="O193" s="478"/>
      <c r="P193" s="478"/>
      <c r="Q193" s="478"/>
      <c r="R193" s="478"/>
      <c r="S193" s="493"/>
      <c r="T193" s="460"/>
      <c r="U193" s="460"/>
      <c r="V193" s="460"/>
      <c r="W193" s="460"/>
      <c r="X193" s="460"/>
      <c r="Y193" s="826"/>
      <c r="Z193" s="460"/>
      <c r="AA193" s="460"/>
      <c r="AC193" s="462"/>
    </row>
    <row r="194" spans="1:38" s="668" customFormat="1" ht="33" customHeight="1">
      <c r="A194" s="463" t="s">
        <v>183</v>
      </c>
      <c r="B194" s="487" t="s">
        <v>1030</v>
      </c>
      <c r="C194" s="463"/>
      <c r="D194" s="463"/>
      <c r="E194" s="479">
        <v>20000</v>
      </c>
      <c r="F194" s="479">
        <v>20000</v>
      </c>
      <c r="G194" s="479">
        <v>0</v>
      </c>
      <c r="H194" s="479">
        <v>0</v>
      </c>
      <c r="I194" s="479">
        <v>0</v>
      </c>
      <c r="J194" s="479">
        <v>0</v>
      </c>
      <c r="K194" s="479">
        <v>0</v>
      </c>
      <c r="L194" s="479">
        <v>0</v>
      </c>
      <c r="M194" s="479">
        <v>20000</v>
      </c>
      <c r="N194" s="479">
        <v>20000</v>
      </c>
      <c r="O194" s="479">
        <v>0</v>
      </c>
      <c r="P194" s="479">
        <v>0</v>
      </c>
      <c r="Q194" s="479">
        <v>0</v>
      </c>
      <c r="R194" s="479">
        <v>0</v>
      </c>
      <c r="S194" s="492">
        <v>1.2904695276591172</v>
      </c>
      <c r="T194" s="463"/>
      <c r="U194" s="463"/>
      <c r="V194" s="463"/>
      <c r="W194" s="463"/>
      <c r="X194" s="463"/>
      <c r="Y194" s="827"/>
      <c r="Z194" s="463"/>
      <c r="AA194" s="463"/>
      <c r="AC194" s="486"/>
      <c r="AK194" s="667"/>
      <c r="AL194" s="667"/>
    </row>
    <row r="195" spans="1:38" s="668" customFormat="1" ht="33" customHeight="1">
      <c r="A195" s="466" t="s">
        <v>459</v>
      </c>
      <c r="B195" s="467" t="s">
        <v>461</v>
      </c>
      <c r="C195" s="463"/>
      <c r="D195" s="463"/>
      <c r="E195" s="479">
        <v>20000</v>
      </c>
      <c r="F195" s="479">
        <v>20000</v>
      </c>
      <c r="G195" s="479">
        <v>0</v>
      </c>
      <c r="H195" s="479">
        <v>0</v>
      </c>
      <c r="I195" s="479">
        <v>0</v>
      </c>
      <c r="J195" s="479">
        <v>0</v>
      </c>
      <c r="K195" s="479">
        <v>0</v>
      </c>
      <c r="L195" s="479">
        <v>0</v>
      </c>
      <c r="M195" s="479">
        <v>20000</v>
      </c>
      <c r="N195" s="479">
        <v>20000</v>
      </c>
      <c r="O195" s="479">
        <v>0</v>
      </c>
      <c r="P195" s="479">
        <v>0</v>
      </c>
      <c r="Q195" s="479">
        <v>0</v>
      </c>
      <c r="R195" s="479">
        <v>0</v>
      </c>
      <c r="S195" s="492">
        <v>0</v>
      </c>
      <c r="T195" s="463"/>
      <c r="U195" s="463"/>
      <c r="V195" s="463"/>
      <c r="W195" s="463"/>
      <c r="X195" s="463"/>
      <c r="Y195" s="827"/>
      <c r="Z195" s="463"/>
      <c r="AA195" s="463"/>
      <c r="AC195" s="486"/>
      <c r="AK195" s="667"/>
      <c r="AL195" s="667"/>
    </row>
    <row r="196" spans="1:38" s="668" customFormat="1" ht="33" customHeight="1">
      <c r="A196" s="460">
        <v>1</v>
      </c>
      <c r="B196" s="469" t="s">
        <v>563</v>
      </c>
      <c r="C196" s="469"/>
      <c r="D196" s="460"/>
      <c r="E196" s="465">
        <v>5000</v>
      </c>
      <c r="F196" s="465">
        <v>5000</v>
      </c>
      <c r="G196" s="465"/>
      <c r="H196" s="465"/>
      <c r="I196" s="465"/>
      <c r="J196" s="465"/>
      <c r="K196" s="465"/>
      <c r="L196" s="465"/>
      <c r="M196" s="465">
        <v>5000</v>
      </c>
      <c r="N196" s="465">
        <v>5000</v>
      </c>
      <c r="O196" s="465"/>
      <c r="P196" s="465"/>
      <c r="Q196" s="465"/>
      <c r="R196" s="465"/>
      <c r="S196" s="570"/>
      <c r="T196" s="460"/>
      <c r="U196" s="460"/>
      <c r="V196" s="460"/>
      <c r="W196" s="460"/>
      <c r="X196" s="460" t="s">
        <v>1176</v>
      </c>
      <c r="Y196" s="827"/>
      <c r="Z196" s="463"/>
      <c r="AA196" s="463"/>
      <c r="AC196" s="486"/>
      <c r="AK196" s="667"/>
      <c r="AL196" s="667"/>
    </row>
    <row r="197" spans="1:38" s="668" customFormat="1" ht="30" customHeight="1">
      <c r="A197" s="460">
        <v>2</v>
      </c>
      <c r="B197" s="469" t="s">
        <v>565</v>
      </c>
      <c r="C197" s="469"/>
      <c r="D197" s="460"/>
      <c r="E197" s="465">
        <v>5000</v>
      </c>
      <c r="F197" s="465">
        <v>5000</v>
      </c>
      <c r="G197" s="465"/>
      <c r="H197" s="465"/>
      <c r="I197" s="465"/>
      <c r="J197" s="465"/>
      <c r="K197" s="465"/>
      <c r="L197" s="465"/>
      <c r="M197" s="465">
        <v>5000</v>
      </c>
      <c r="N197" s="465">
        <v>5000</v>
      </c>
      <c r="O197" s="465"/>
      <c r="P197" s="465"/>
      <c r="Q197" s="465"/>
      <c r="R197" s="465"/>
      <c r="S197" s="570"/>
      <c r="T197" s="460"/>
      <c r="U197" s="460"/>
      <c r="V197" s="460"/>
      <c r="W197" s="460"/>
      <c r="X197" s="460" t="s">
        <v>1176</v>
      </c>
      <c r="Y197" s="827"/>
      <c r="Z197" s="463"/>
      <c r="AA197" s="463"/>
      <c r="AC197" s="486"/>
      <c r="AK197" s="667"/>
      <c r="AL197" s="667"/>
    </row>
    <row r="198" spans="1:38" s="668" customFormat="1" ht="33" customHeight="1">
      <c r="A198" s="460">
        <v>3</v>
      </c>
      <c r="B198" s="469" t="s">
        <v>483</v>
      </c>
      <c r="C198" s="469"/>
      <c r="D198" s="460"/>
      <c r="E198" s="465">
        <v>7000</v>
      </c>
      <c r="F198" s="465">
        <v>7000</v>
      </c>
      <c r="G198" s="465"/>
      <c r="H198" s="465"/>
      <c r="I198" s="465"/>
      <c r="J198" s="465"/>
      <c r="K198" s="465"/>
      <c r="L198" s="465"/>
      <c r="M198" s="465">
        <v>7000</v>
      </c>
      <c r="N198" s="465">
        <v>7000</v>
      </c>
      <c r="O198" s="465"/>
      <c r="P198" s="465"/>
      <c r="Q198" s="465"/>
      <c r="R198" s="465"/>
      <c r="S198" s="570"/>
      <c r="T198" s="460"/>
      <c r="U198" s="460"/>
      <c r="V198" s="460"/>
      <c r="W198" s="460"/>
      <c r="X198" s="460" t="s">
        <v>1176</v>
      </c>
      <c r="Y198" s="827"/>
      <c r="Z198" s="463"/>
      <c r="AA198" s="463"/>
      <c r="AC198" s="486"/>
      <c r="AK198" s="667"/>
      <c r="AL198" s="667"/>
    </row>
    <row r="199" spans="1:38" s="668" customFormat="1" ht="33" customHeight="1">
      <c r="A199" s="460">
        <v>4</v>
      </c>
      <c r="B199" s="469" t="s">
        <v>564</v>
      </c>
      <c r="C199" s="469"/>
      <c r="D199" s="460"/>
      <c r="E199" s="465">
        <v>3000</v>
      </c>
      <c r="F199" s="465">
        <v>3000</v>
      </c>
      <c r="G199" s="465"/>
      <c r="H199" s="465"/>
      <c r="I199" s="465"/>
      <c r="J199" s="465"/>
      <c r="K199" s="465"/>
      <c r="L199" s="465"/>
      <c r="M199" s="465">
        <v>3000</v>
      </c>
      <c r="N199" s="465">
        <v>3000</v>
      </c>
      <c r="O199" s="465"/>
      <c r="P199" s="465"/>
      <c r="Q199" s="465"/>
      <c r="R199" s="465"/>
      <c r="S199" s="570"/>
      <c r="T199" s="460"/>
      <c r="U199" s="460"/>
      <c r="V199" s="460"/>
      <c r="W199" s="460"/>
      <c r="X199" s="460" t="s">
        <v>1176</v>
      </c>
      <c r="Y199" s="827"/>
      <c r="Z199" s="463"/>
      <c r="AA199" s="463"/>
      <c r="AC199" s="486"/>
      <c r="AK199" s="667"/>
      <c r="AL199" s="667"/>
    </row>
    <row r="200" spans="1:38" s="668" customFormat="1" ht="20.25" hidden="1" customHeight="1">
      <c r="A200" s="463"/>
      <c r="B200" s="487"/>
      <c r="C200" s="463"/>
      <c r="D200" s="463"/>
      <c r="E200" s="479"/>
      <c r="F200" s="479"/>
      <c r="G200" s="479"/>
      <c r="H200" s="479"/>
      <c r="I200" s="479"/>
      <c r="J200" s="479"/>
      <c r="K200" s="479"/>
      <c r="L200" s="479"/>
      <c r="M200" s="479"/>
      <c r="N200" s="479"/>
      <c r="O200" s="479"/>
      <c r="P200" s="479"/>
      <c r="Q200" s="479"/>
      <c r="R200" s="479"/>
      <c r="S200" s="492"/>
      <c r="T200" s="463"/>
      <c r="U200" s="463"/>
      <c r="V200" s="463"/>
      <c r="W200" s="463"/>
      <c r="X200" s="463"/>
      <c r="Y200" s="827"/>
      <c r="Z200" s="463"/>
      <c r="AA200" s="463"/>
      <c r="AC200" s="486"/>
      <c r="AK200" s="667"/>
      <c r="AL200" s="667"/>
    </row>
    <row r="201" spans="1:38" s="668" customFormat="1" ht="33" customHeight="1">
      <c r="A201" s="463" t="s">
        <v>916</v>
      </c>
      <c r="B201" s="487" t="s">
        <v>1031</v>
      </c>
      <c r="C201" s="463"/>
      <c r="D201" s="463"/>
      <c r="E201" s="479">
        <v>422080</v>
      </c>
      <c r="F201" s="479">
        <v>352392</v>
      </c>
      <c r="G201" s="479">
        <v>87670.41</v>
      </c>
      <c r="H201" s="479">
        <v>61849.41</v>
      </c>
      <c r="I201" s="479">
        <v>50580</v>
      </c>
      <c r="J201" s="479">
        <v>50580</v>
      </c>
      <c r="K201" s="479">
        <v>0</v>
      </c>
      <c r="L201" s="479">
        <v>0</v>
      </c>
      <c r="M201" s="479">
        <v>310870</v>
      </c>
      <c r="N201" s="479">
        <v>263003</v>
      </c>
      <c r="O201" s="479">
        <v>0</v>
      </c>
      <c r="P201" s="479">
        <v>0</v>
      </c>
      <c r="Q201" s="479">
        <v>0</v>
      </c>
      <c r="R201" s="479">
        <v>0</v>
      </c>
      <c r="S201" s="492">
        <v>16.969867859146543</v>
      </c>
      <c r="T201" s="463"/>
      <c r="U201" s="463"/>
      <c r="V201" s="463"/>
      <c r="W201" s="463"/>
      <c r="X201" s="463"/>
      <c r="Y201" s="827"/>
      <c r="Z201" s="463"/>
      <c r="AA201" s="463"/>
      <c r="AC201" s="486"/>
      <c r="AK201" s="667"/>
      <c r="AL201" s="667"/>
    </row>
    <row r="202" spans="1:38" s="668" customFormat="1" ht="33" customHeight="1">
      <c r="A202" s="466" t="s">
        <v>459</v>
      </c>
      <c r="B202" s="467" t="s">
        <v>456</v>
      </c>
      <c r="C202" s="463"/>
      <c r="D202" s="463"/>
      <c r="E202" s="479">
        <v>167810</v>
      </c>
      <c r="F202" s="479">
        <v>118989</v>
      </c>
      <c r="G202" s="479">
        <v>85770.41</v>
      </c>
      <c r="H202" s="479">
        <v>59949.41</v>
      </c>
      <c r="I202" s="479">
        <v>0</v>
      </c>
      <c r="J202" s="479">
        <v>0</v>
      </c>
      <c r="K202" s="479">
        <v>0</v>
      </c>
      <c r="L202" s="479">
        <v>0</v>
      </c>
      <c r="M202" s="479">
        <v>58500</v>
      </c>
      <c r="N202" s="479">
        <v>31500</v>
      </c>
      <c r="O202" s="479">
        <v>0</v>
      </c>
      <c r="P202" s="479">
        <v>0</v>
      </c>
      <c r="Q202" s="479">
        <v>0</v>
      </c>
      <c r="R202" s="479">
        <v>0</v>
      </c>
      <c r="S202" s="492">
        <v>0</v>
      </c>
      <c r="T202" s="463"/>
      <c r="U202" s="463"/>
      <c r="V202" s="463"/>
      <c r="W202" s="463"/>
      <c r="X202" s="463"/>
      <c r="Y202" s="827"/>
      <c r="Z202" s="463"/>
      <c r="AA202" s="463"/>
      <c r="AC202" s="486"/>
      <c r="AK202" s="667"/>
      <c r="AL202" s="667"/>
    </row>
    <row r="203" spans="1:38" s="667" customFormat="1" ht="51">
      <c r="A203" s="460">
        <v>1</v>
      </c>
      <c r="B203" s="485" t="s">
        <v>489</v>
      </c>
      <c r="C203" s="460"/>
      <c r="D203" s="488" t="s">
        <v>596</v>
      </c>
      <c r="E203" s="478">
        <v>121810</v>
      </c>
      <c r="F203" s="478">
        <v>95989</v>
      </c>
      <c r="G203" s="478">
        <v>80770.41</v>
      </c>
      <c r="H203" s="478">
        <v>54949.41</v>
      </c>
      <c r="I203" s="478"/>
      <c r="J203" s="478"/>
      <c r="K203" s="478"/>
      <c r="L203" s="478"/>
      <c r="M203" s="478">
        <v>17500</v>
      </c>
      <c r="N203" s="478">
        <v>15500</v>
      </c>
      <c r="O203" s="478"/>
      <c r="P203" s="478"/>
      <c r="Q203" s="478"/>
      <c r="R203" s="478"/>
      <c r="S203" s="493"/>
      <c r="T203" s="460"/>
      <c r="U203" s="460"/>
      <c r="V203" s="460"/>
      <c r="W203" s="460"/>
      <c r="X203" s="460" t="s">
        <v>1684</v>
      </c>
      <c r="Y203" s="826"/>
      <c r="Z203" s="460"/>
      <c r="AA203" s="460"/>
      <c r="AC203" s="462"/>
    </row>
    <row r="204" spans="1:38" s="667" customFormat="1" ht="54" customHeight="1">
      <c r="A204" s="460">
        <v>2</v>
      </c>
      <c r="B204" s="485" t="s">
        <v>495</v>
      </c>
      <c r="C204" s="460"/>
      <c r="D204" s="488" t="s">
        <v>503</v>
      </c>
      <c r="E204" s="478">
        <v>46000</v>
      </c>
      <c r="F204" s="478">
        <v>23000</v>
      </c>
      <c r="G204" s="478">
        <v>5000</v>
      </c>
      <c r="H204" s="478">
        <v>5000</v>
      </c>
      <c r="I204" s="478"/>
      <c r="J204" s="478"/>
      <c r="K204" s="478"/>
      <c r="L204" s="478"/>
      <c r="M204" s="478">
        <v>41000</v>
      </c>
      <c r="N204" s="478">
        <v>16000</v>
      </c>
      <c r="O204" s="478"/>
      <c r="P204" s="478"/>
      <c r="Q204" s="478"/>
      <c r="R204" s="478"/>
      <c r="S204" s="493"/>
      <c r="T204" s="460"/>
      <c r="U204" s="460"/>
      <c r="V204" s="460"/>
      <c r="W204" s="460"/>
      <c r="X204" s="460" t="s">
        <v>1685</v>
      </c>
      <c r="Y204" s="826"/>
      <c r="Z204" s="460"/>
      <c r="AA204" s="460"/>
      <c r="AC204" s="462"/>
      <c r="AI204" s="667">
        <v>309369</v>
      </c>
    </row>
    <row r="205" spans="1:38" s="668" customFormat="1" ht="33" customHeight="1">
      <c r="A205" s="466" t="s">
        <v>460</v>
      </c>
      <c r="B205" s="467" t="s">
        <v>461</v>
      </c>
      <c r="C205" s="463"/>
      <c r="D205" s="463"/>
      <c r="E205" s="479">
        <v>254270</v>
      </c>
      <c r="F205" s="479">
        <v>233403</v>
      </c>
      <c r="G205" s="479">
        <v>1900</v>
      </c>
      <c r="H205" s="479">
        <v>1900</v>
      </c>
      <c r="I205" s="479">
        <v>50580</v>
      </c>
      <c r="J205" s="479">
        <v>50580</v>
      </c>
      <c r="K205" s="479">
        <v>0</v>
      </c>
      <c r="L205" s="479">
        <v>0</v>
      </c>
      <c r="M205" s="479">
        <v>252370</v>
      </c>
      <c r="N205" s="479">
        <v>231503</v>
      </c>
      <c r="O205" s="479">
        <v>0</v>
      </c>
      <c r="P205" s="479">
        <v>0</v>
      </c>
      <c r="Q205" s="479">
        <v>0</v>
      </c>
      <c r="R205" s="479">
        <v>0</v>
      </c>
      <c r="S205" s="492">
        <v>0</v>
      </c>
      <c r="T205" s="463"/>
      <c r="U205" s="463"/>
      <c r="V205" s="463"/>
      <c r="W205" s="463"/>
      <c r="X205" s="463"/>
      <c r="Y205" s="827"/>
      <c r="Z205" s="463"/>
      <c r="AA205" s="463"/>
      <c r="AC205" s="486"/>
      <c r="AI205" s="668">
        <f>AI204+AH204</f>
        <v>309369</v>
      </c>
      <c r="AK205" s="667"/>
      <c r="AL205" s="667"/>
    </row>
    <row r="206" spans="1:38" s="668" customFormat="1" ht="38.25">
      <c r="A206" s="460">
        <v>1</v>
      </c>
      <c r="B206" s="469" t="s">
        <v>1449</v>
      </c>
      <c r="C206" s="469"/>
      <c r="D206" s="488" t="s">
        <v>1716</v>
      </c>
      <c r="E206" s="465">
        <v>14800</v>
      </c>
      <c r="F206" s="465">
        <v>13512</v>
      </c>
      <c r="G206" s="465">
        <v>200</v>
      </c>
      <c r="H206" s="465">
        <v>200</v>
      </c>
      <c r="I206" s="465"/>
      <c r="J206" s="465"/>
      <c r="K206" s="465"/>
      <c r="L206" s="465"/>
      <c r="M206" s="465">
        <v>14600</v>
      </c>
      <c r="N206" s="465">
        <v>13312</v>
      </c>
      <c r="O206" s="465"/>
      <c r="P206" s="465"/>
      <c r="Q206" s="465"/>
      <c r="R206" s="465"/>
      <c r="S206" s="570"/>
      <c r="T206" s="465"/>
      <c r="U206" s="465"/>
      <c r="V206" s="465"/>
      <c r="W206" s="465"/>
      <c r="X206" s="460" t="s">
        <v>1713</v>
      </c>
      <c r="Y206" s="827"/>
      <c r="Z206" s="463"/>
      <c r="AA206" s="463"/>
      <c r="AC206" s="486"/>
      <c r="AK206" s="667"/>
      <c r="AL206" s="667"/>
    </row>
    <row r="207" spans="1:38" s="668" customFormat="1" ht="38.25">
      <c r="A207" s="460">
        <v>2</v>
      </c>
      <c r="B207" s="469" t="s">
        <v>1453</v>
      </c>
      <c r="C207" s="469"/>
      <c r="D207" s="488" t="s">
        <v>1715</v>
      </c>
      <c r="E207" s="465">
        <v>13000</v>
      </c>
      <c r="F207" s="465">
        <v>11500</v>
      </c>
      <c r="G207" s="465">
        <v>200</v>
      </c>
      <c r="H207" s="465">
        <v>200</v>
      </c>
      <c r="I207" s="465"/>
      <c r="J207" s="465"/>
      <c r="K207" s="465"/>
      <c r="L207" s="465"/>
      <c r="M207" s="465">
        <v>12800</v>
      </c>
      <c r="N207" s="465">
        <v>11300</v>
      </c>
      <c r="O207" s="465"/>
      <c r="P207" s="465"/>
      <c r="Q207" s="465"/>
      <c r="R207" s="465"/>
      <c r="S207" s="570"/>
      <c r="T207" s="465"/>
      <c r="U207" s="465"/>
      <c r="V207" s="465"/>
      <c r="W207" s="465"/>
      <c r="X207" s="460" t="s">
        <v>1713</v>
      </c>
      <c r="Y207" s="827"/>
      <c r="Z207" s="463"/>
      <c r="AA207" s="463"/>
      <c r="AC207" s="486"/>
      <c r="AK207" s="667"/>
      <c r="AL207" s="667"/>
    </row>
    <row r="208" spans="1:38" s="668" customFormat="1" ht="38.25">
      <c r="A208" s="460">
        <v>3</v>
      </c>
      <c r="B208" s="469" t="s">
        <v>1450</v>
      </c>
      <c r="C208" s="469"/>
      <c r="D208" s="488" t="s">
        <v>1714</v>
      </c>
      <c r="E208" s="465">
        <v>12500</v>
      </c>
      <c r="F208" s="465">
        <v>11000</v>
      </c>
      <c r="G208" s="465">
        <v>200</v>
      </c>
      <c r="H208" s="465">
        <v>200</v>
      </c>
      <c r="I208" s="465"/>
      <c r="J208" s="465"/>
      <c r="K208" s="465"/>
      <c r="L208" s="465"/>
      <c r="M208" s="465">
        <v>12300</v>
      </c>
      <c r="N208" s="465">
        <v>10800</v>
      </c>
      <c r="O208" s="465"/>
      <c r="P208" s="465"/>
      <c r="Q208" s="465"/>
      <c r="R208" s="465"/>
      <c r="S208" s="570"/>
      <c r="T208" s="465"/>
      <c r="U208" s="465"/>
      <c r="V208" s="465"/>
      <c r="W208" s="465"/>
      <c r="X208" s="460" t="s">
        <v>1713</v>
      </c>
      <c r="Y208" s="827"/>
      <c r="Z208" s="463"/>
      <c r="AA208" s="463"/>
      <c r="AC208" s="486"/>
      <c r="AK208" s="667"/>
      <c r="AL208" s="667"/>
    </row>
    <row r="209" spans="1:38" s="668" customFormat="1" ht="38.25">
      <c r="A209" s="460">
        <v>4</v>
      </c>
      <c r="B209" s="469" t="s">
        <v>1451</v>
      </c>
      <c r="C209" s="469"/>
      <c r="D209" s="488" t="s">
        <v>1717</v>
      </c>
      <c r="E209" s="465">
        <v>14000</v>
      </c>
      <c r="F209" s="465">
        <v>12500</v>
      </c>
      <c r="G209" s="465">
        <v>200</v>
      </c>
      <c r="H209" s="465">
        <v>200</v>
      </c>
      <c r="I209" s="465"/>
      <c r="J209" s="465"/>
      <c r="K209" s="465"/>
      <c r="L209" s="465"/>
      <c r="M209" s="465">
        <v>13800</v>
      </c>
      <c r="N209" s="465">
        <v>12300</v>
      </c>
      <c r="O209" s="465"/>
      <c r="P209" s="465"/>
      <c r="Q209" s="465"/>
      <c r="R209" s="465"/>
      <c r="S209" s="570"/>
      <c r="T209" s="465"/>
      <c r="U209" s="465"/>
      <c r="V209" s="465"/>
      <c r="W209" s="465"/>
      <c r="X209" s="460" t="s">
        <v>1713</v>
      </c>
      <c r="Y209" s="827"/>
      <c r="Z209" s="463"/>
      <c r="AA209" s="463"/>
      <c r="AC209" s="486"/>
      <c r="AK209" s="667"/>
      <c r="AL209" s="667"/>
    </row>
    <row r="210" spans="1:38" s="668" customFormat="1" ht="31.5">
      <c r="A210" s="460">
        <v>5</v>
      </c>
      <c r="B210" s="469" t="s">
        <v>1019</v>
      </c>
      <c r="C210" s="469"/>
      <c r="D210" s="460"/>
      <c r="E210" s="465">
        <v>38000</v>
      </c>
      <c r="F210" s="465">
        <v>38000</v>
      </c>
      <c r="G210" s="465">
        <v>200</v>
      </c>
      <c r="H210" s="465">
        <v>200</v>
      </c>
      <c r="I210" s="465"/>
      <c r="J210" s="465"/>
      <c r="K210" s="465"/>
      <c r="L210" s="465"/>
      <c r="M210" s="465">
        <v>37800</v>
      </c>
      <c r="N210" s="465">
        <v>37800</v>
      </c>
      <c r="O210" s="465"/>
      <c r="P210" s="465"/>
      <c r="Q210" s="465"/>
      <c r="R210" s="465"/>
      <c r="S210" s="570"/>
      <c r="T210" s="465"/>
      <c r="U210" s="465"/>
      <c r="V210" s="465"/>
      <c r="W210" s="465"/>
      <c r="X210" s="460"/>
      <c r="Y210" s="827"/>
      <c r="Z210" s="463"/>
      <c r="AA210" s="463"/>
      <c r="AC210" s="486"/>
      <c r="AK210" s="667"/>
      <c r="AL210" s="667"/>
    </row>
    <row r="211" spans="1:38" s="668" customFormat="1" ht="58.5" customHeight="1">
      <c r="A211" s="460">
        <v>6</v>
      </c>
      <c r="B211" s="469" t="s">
        <v>470</v>
      </c>
      <c r="C211" s="469"/>
      <c r="D211" s="488" t="s">
        <v>1720</v>
      </c>
      <c r="E211" s="465">
        <v>17990</v>
      </c>
      <c r="F211" s="465">
        <v>11990</v>
      </c>
      <c r="G211" s="465">
        <v>200</v>
      </c>
      <c r="H211" s="465">
        <v>200</v>
      </c>
      <c r="I211" s="465">
        <v>18000</v>
      </c>
      <c r="J211" s="465">
        <v>18000</v>
      </c>
      <c r="K211" s="465"/>
      <c r="L211" s="465"/>
      <c r="M211" s="465">
        <v>17790</v>
      </c>
      <c r="N211" s="465">
        <v>11790</v>
      </c>
      <c r="O211" s="465"/>
      <c r="P211" s="465"/>
      <c r="Q211" s="465"/>
      <c r="R211" s="465"/>
      <c r="S211" s="570"/>
      <c r="T211" s="465">
        <f>U211</f>
        <v>3000</v>
      </c>
      <c r="U211" s="465">
        <v>3000</v>
      </c>
      <c r="V211" s="465"/>
      <c r="W211" s="465"/>
      <c r="X211" s="460" t="s">
        <v>1688</v>
      </c>
      <c r="Y211" s="827"/>
      <c r="Z211" s="463"/>
      <c r="AA211" s="463"/>
      <c r="AC211" s="486"/>
      <c r="AK211" s="667"/>
      <c r="AL211" s="667"/>
    </row>
    <row r="212" spans="1:38" s="668" customFormat="1" ht="48.75" customHeight="1">
      <c r="A212" s="460">
        <v>7</v>
      </c>
      <c r="B212" s="469" t="s">
        <v>477</v>
      </c>
      <c r="C212" s="469"/>
      <c r="D212" s="488" t="s">
        <v>1721</v>
      </c>
      <c r="E212" s="465">
        <v>17000</v>
      </c>
      <c r="F212" s="465">
        <v>12000</v>
      </c>
      <c r="G212" s="465">
        <v>200</v>
      </c>
      <c r="H212" s="465">
        <v>200</v>
      </c>
      <c r="I212" s="465">
        <v>17000</v>
      </c>
      <c r="J212" s="465">
        <v>17000</v>
      </c>
      <c r="K212" s="465"/>
      <c r="L212" s="465"/>
      <c r="M212" s="465">
        <v>16800</v>
      </c>
      <c r="N212" s="465">
        <v>11800</v>
      </c>
      <c r="O212" s="465"/>
      <c r="P212" s="465"/>
      <c r="Q212" s="465"/>
      <c r="R212" s="465"/>
      <c r="S212" s="570"/>
      <c r="T212" s="465">
        <f t="shared" ref="T212:T213" si="1">U212</f>
        <v>5000</v>
      </c>
      <c r="U212" s="465">
        <v>5000</v>
      </c>
      <c r="V212" s="465"/>
      <c r="W212" s="465"/>
      <c r="X212" s="460" t="s">
        <v>1688</v>
      </c>
      <c r="Y212" s="827"/>
      <c r="Z212" s="463"/>
      <c r="AA212" s="463"/>
      <c r="AC212" s="486"/>
      <c r="AK212" s="667"/>
      <c r="AL212" s="667"/>
    </row>
    <row r="213" spans="1:38" s="668" customFormat="1" ht="52.5" customHeight="1">
      <c r="A213" s="460">
        <v>8</v>
      </c>
      <c r="B213" s="469" t="s">
        <v>478</v>
      </c>
      <c r="C213" s="469"/>
      <c r="D213" s="488" t="s">
        <v>1722</v>
      </c>
      <c r="E213" s="465">
        <v>15580</v>
      </c>
      <c r="F213" s="465">
        <v>11501</v>
      </c>
      <c r="G213" s="465">
        <v>200</v>
      </c>
      <c r="H213" s="465">
        <v>200</v>
      </c>
      <c r="I213" s="465">
        <v>15580</v>
      </c>
      <c r="J213" s="465">
        <v>15580</v>
      </c>
      <c r="K213" s="465"/>
      <c r="L213" s="465"/>
      <c r="M213" s="465">
        <v>15380</v>
      </c>
      <c r="N213" s="465">
        <v>11301</v>
      </c>
      <c r="O213" s="465"/>
      <c r="P213" s="465"/>
      <c r="Q213" s="465"/>
      <c r="R213" s="465"/>
      <c r="S213" s="570"/>
      <c r="T213" s="465">
        <f t="shared" si="1"/>
        <v>4000</v>
      </c>
      <c r="U213" s="465">
        <v>4000</v>
      </c>
      <c r="V213" s="465"/>
      <c r="W213" s="465"/>
      <c r="X213" s="460" t="s">
        <v>1688</v>
      </c>
      <c r="Y213" s="827"/>
      <c r="Z213" s="463"/>
      <c r="AA213" s="463"/>
      <c r="AC213" s="486"/>
      <c r="AK213" s="667"/>
      <c r="AL213" s="667"/>
    </row>
    <row r="214" spans="1:38" s="668" customFormat="1" ht="31.5">
      <c r="A214" s="460">
        <v>9</v>
      </c>
      <c r="B214" s="469" t="s">
        <v>593</v>
      </c>
      <c r="C214" s="469"/>
      <c r="D214" s="488" t="s">
        <v>1718</v>
      </c>
      <c r="E214" s="465">
        <v>7900</v>
      </c>
      <c r="F214" s="465">
        <v>7900</v>
      </c>
      <c r="G214" s="465">
        <v>200</v>
      </c>
      <c r="H214" s="465">
        <v>200</v>
      </c>
      <c r="I214" s="465"/>
      <c r="J214" s="465"/>
      <c r="K214" s="465"/>
      <c r="L214" s="465"/>
      <c r="M214" s="465">
        <v>7700</v>
      </c>
      <c r="N214" s="465">
        <v>7700</v>
      </c>
      <c r="O214" s="465"/>
      <c r="P214" s="465"/>
      <c r="Q214" s="465"/>
      <c r="R214" s="465"/>
      <c r="S214" s="570"/>
      <c r="T214" s="465"/>
      <c r="U214" s="465"/>
      <c r="V214" s="465"/>
      <c r="W214" s="465"/>
      <c r="X214" s="460"/>
      <c r="Y214" s="827"/>
      <c r="Z214" s="463"/>
      <c r="AA214" s="463"/>
      <c r="AC214" s="486"/>
      <c r="AK214" s="667"/>
      <c r="AL214" s="667"/>
    </row>
    <row r="215" spans="1:38" s="668" customFormat="1" ht="31.5">
      <c r="A215" s="460">
        <v>10</v>
      </c>
      <c r="B215" s="485" t="s">
        <v>518</v>
      </c>
      <c r="C215" s="460"/>
      <c r="D215" s="488" t="s">
        <v>1719</v>
      </c>
      <c r="E215" s="478">
        <v>10200</v>
      </c>
      <c r="F215" s="478">
        <v>10200</v>
      </c>
      <c r="G215" s="478">
        <v>100</v>
      </c>
      <c r="H215" s="478">
        <v>100</v>
      </c>
      <c r="I215" s="478"/>
      <c r="J215" s="478"/>
      <c r="K215" s="478"/>
      <c r="L215" s="478"/>
      <c r="M215" s="465">
        <v>10100</v>
      </c>
      <c r="N215" s="465">
        <v>10100</v>
      </c>
      <c r="O215" s="478"/>
      <c r="P215" s="478"/>
      <c r="Q215" s="478"/>
      <c r="R215" s="478"/>
      <c r="S215" s="493"/>
      <c r="T215" s="460"/>
      <c r="U215" s="460"/>
      <c r="V215" s="460"/>
      <c r="W215" s="460"/>
      <c r="X215" s="460"/>
      <c r="Y215" s="827"/>
      <c r="Z215" s="463"/>
      <c r="AA215" s="463"/>
      <c r="AC215" s="486"/>
      <c r="AK215" s="667"/>
      <c r="AL215" s="667"/>
    </row>
    <row r="216" spans="1:38" s="667" customFormat="1" ht="33" customHeight="1">
      <c r="A216" s="460">
        <v>11</v>
      </c>
      <c r="B216" s="485" t="s">
        <v>516</v>
      </c>
      <c r="C216" s="460"/>
      <c r="D216" s="460"/>
      <c r="E216" s="478">
        <v>14500</v>
      </c>
      <c r="F216" s="478">
        <v>14500</v>
      </c>
      <c r="G216" s="478"/>
      <c r="H216" s="478"/>
      <c r="I216" s="478"/>
      <c r="J216" s="478"/>
      <c r="K216" s="478"/>
      <c r="L216" s="478"/>
      <c r="M216" s="478">
        <v>14500</v>
      </c>
      <c r="N216" s="478">
        <v>14500</v>
      </c>
      <c r="O216" s="478"/>
      <c r="P216" s="478"/>
      <c r="Q216" s="478"/>
      <c r="R216" s="478"/>
      <c r="S216" s="493"/>
      <c r="T216" s="460"/>
      <c r="U216" s="460"/>
      <c r="V216" s="460"/>
      <c r="W216" s="460"/>
      <c r="X216" s="460" t="s">
        <v>1180</v>
      </c>
      <c r="Y216" s="826"/>
      <c r="Z216" s="460"/>
      <c r="AA216" s="460"/>
      <c r="AC216" s="462"/>
    </row>
    <row r="217" spans="1:38" s="667" customFormat="1" ht="33" customHeight="1">
      <c r="A217" s="460">
        <v>12</v>
      </c>
      <c r="B217" s="485" t="s">
        <v>513</v>
      </c>
      <c r="C217" s="460"/>
      <c r="D217" s="460"/>
      <c r="E217" s="478">
        <v>20000</v>
      </c>
      <c r="F217" s="478">
        <v>20000</v>
      </c>
      <c r="G217" s="478"/>
      <c r="H217" s="478"/>
      <c r="I217" s="478"/>
      <c r="J217" s="478"/>
      <c r="K217" s="478"/>
      <c r="L217" s="478"/>
      <c r="M217" s="478">
        <v>20000</v>
      </c>
      <c r="N217" s="478">
        <v>20000</v>
      </c>
      <c r="O217" s="478"/>
      <c r="P217" s="478"/>
      <c r="Q217" s="478"/>
      <c r="R217" s="478"/>
      <c r="S217" s="493"/>
      <c r="T217" s="460"/>
      <c r="U217" s="460"/>
      <c r="V217" s="460"/>
      <c r="W217" s="460"/>
      <c r="X217" s="460" t="s">
        <v>1180</v>
      </c>
      <c r="Y217" s="826"/>
      <c r="Z217" s="460"/>
      <c r="AA217" s="460"/>
      <c r="AC217" s="462"/>
    </row>
    <row r="218" spans="1:38" s="667" customFormat="1" ht="33" customHeight="1">
      <c r="A218" s="460">
        <v>13</v>
      </c>
      <c r="B218" s="485" t="s">
        <v>515</v>
      </c>
      <c r="C218" s="460"/>
      <c r="D218" s="460"/>
      <c r="E218" s="478">
        <v>14500</v>
      </c>
      <c r="F218" s="478">
        <v>14500</v>
      </c>
      <c r="G218" s="478"/>
      <c r="H218" s="478"/>
      <c r="I218" s="478"/>
      <c r="J218" s="478"/>
      <c r="K218" s="478"/>
      <c r="L218" s="478"/>
      <c r="M218" s="478">
        <v>14500</v>
      </c>
      <c r="N218" s="478">
        <v>14500</v>
      </c>
      <c r="O218" s="478"/>
      <c r="P218" s="478"/>
      <c r="Q218" s="478"/>
      <c r="R218" s="478"/>
      <c r="S218" s="493"/>
      <c r="T218" s="460"/>
      <c r="U218" s="460"/>
      <c r="V218" s="460"/>
      <c r="W218" s="460"/>
      <c r="X218" s="460" t="s">
        <v>1180</v>
      </c>
      <c r="Y218" s="826"/>
      <c r="Z218" s="460"/>
      <c r="AA218" s="460"/>
      <c r="AC218" s="462"/>
    </row>
    <row r="219" spans="1:38" s="667" customFormat="1" ht="33" customHeight="1">
      <c r="A219" s="460">
        <v>14</v>
      </c>
      <c r="B219" s="485" t="s">
        <v>514</v>
      </c>
      <c r="C219" s="460"/>
      <c r="D219" s="460"/>
      <c r="E219" s="478">
        <v>9800</v>
      </c>
      <c r="F219" s="478">
        <v>9800</v>
      </c>
      <c r="G219" s="478"/>
      <c r="H219" s="478"/>
      <c r="I219" s="478"/>
      <c r="J219" s="478"/>
      <c r="K219" s="478"/>
      <c r="L219" s="478"/>
      <c r="M219" s="478">
        <v>9800</v>
      </c>
      <c r="N219" s="478">
        <v>9800</v>
      </c>
      <c r="O219" s="478"/>
      <c r="P219" s="478"/>
      <c r="Q219" s="478"/>
      <c r="R219" s="478"/>
      <c r="S219" s="493"/>
      <c r="T219" s="460"/>
      <c r="U219" s="460"/>
      <c r="V219" s="460"/>
      <c r="W219" s="460"/>
      <c r="X219" s="460" t="s">
        <v>1180</v>
      </c>
      <c r="Y219" s="826"/>
      <c r="Z219" s="460"/>
      <c r="AA219" s="460"/>
      <c r="AC219" s="462"/>
    </row>
    <row r="220" spans="1:38" s="667" customFormat="1" ht="33" customHeight="1">
      <c r="A220" s="460">
        <v>15</v>
      </c>
      <c r="B220" s="469" t="s">
        <v>1695</v>
      </c>
      <c r="C220" s="460"/>
      <c r="D220" s="460"/>
      <c r="E220" s="478">
        <v>14500</v>
      </c>
      <c r="F220" s="478">
        <v>14500</v>
      </c>
      <c r="G220" s="478"/>
      <c r="H220" s="478"/>
      <c r="I220" s="478"/>
      <c r="J220" s="478"/>
      <c r="K220" s="478"/>
      <c r="L220" s="478"/>
      <c r="M220" s="478">
        <v>14500</v>
      </c>
      <c r="N220" s="478">
        <v>14500</v>
      </c>
      <c r="O220" s="478"/>
      <c r="P220" s="478"/>
      <c r="Q220" s="478"/>
      <c r="R220" s="478"/>
      <c r="S220" s="493"/>
      <c r="T220" s="460"/>
      <c r="U220" s="460"/>
      <c r="V220" s="460"/>
      <c r="W220" s="460"/>
      <c r="X220" s="460"/>
      <c r="Y220" s="826"/>
      <c r="Z220" s="460"/>
      <c r="AA220" s="460"/>
      <c r="AC220" s="462"/>
    </row>
    <row r="221" spans="1:38" s="667" customFormat="1" ht="33" customHeight="1">
      <c r="A221" s="460">
        <v>16</v>
      </c>
      <c r="B221" s="485" t="s">
        <v>1854</v>
      </c>
      <c r="C221" s="460"/>
      <c r="D221" s="460"/>
      <c r="E221" s="478">
        <v>20000</v>
      </c>
      <c r="F221" s="478">
        <v>20000</v>
      </c>
      <c r="G221" s="478"/>
      <c r="H221" s="478"/>
      <c r="I221" s="478"/>
      <c r="J221" s="478"/>
      <c r="K221" s="478"/>
      <c r="L221" s="478"/>
      <c r="M221" s="478">
        <v>20000</v>
      </c>
      <c r="N221" s="478">
        <v>20000</v>
      </c>
      <c r="O221" s="478"/>
      <c r="P221" s="478"/>
      <c r="Q221" s="478"/>
      <c r="R221" s="478"/>
      <c r="S221" s="493"/>
      <c r="T221" s="460"/>
      <c r="U221" s="460"/>
      <c r="V221" s="460"/>
      <c r="W221" s="460"/>
      <c r="X221" s="460"/>
      <c r="Y221" s="826"/>
      <c r="Z221" s="460"/>
      <c r="AA221" s="460"/>
      <c r="AC221" s="462"/>
    </row>
    <row r="222" spans="1:38" s="667" customFormat="1" ht="15.75" hidden="1" customHeight="1">
      <c r="A222" s="460"/>
      <c r="B222" s="485"/>
      <c r="C222" s="460"/>
      <c r="D222" s="460"/>
      <c r="E222" s="478"/>
      <c r="F222" s="478"/>
      <c r="G222" s="478"/>
      <c r="H222" s="478"/>
      <c r="I222" s="478"/>
      <c r="J222" s="478"/>
      <c r="K222" s="478"/>
      <c r="L222" s="478"/>
      <c r="M222" s="478"/>
      <c r="N222" s="478"/>
      <c r="O222" s="478"/>
      <c r="P222" s="478"/>
      <c r="Q222" s="478"/>
      <c r="R222" s="478"/>
      <c r="S222" s="493"/>
      <c r="T222" s="460"/>
      <c r="U222" s="460"/>
      <c r="V222" s="460"/>
      <c r="W222" s="460"/>
      <c r="X222" s="460"/>
      <c r="Y222" s="826"/>
      <c r="Z222" s="460"/>
      <c r="AA222" s="460"/>
      <c r="AC222" s="462"/>
    </row>
    <row r="223" spans="1:38" s="668" customFormat="1" ht="33" customHeight="1">
      <c r="A223" s="463" t="s">
        <v>186</v>
      </c>
      <c r="B223" s="487" t="s">
        <v>1032</v>
      </c>
      <c r="C223" s="463"/>
      <c r="D223" s="463"/>
      <c r="E223" s="479">
        <v>41000</v>
      </c>
      <c r="F223" s="479">
        <v>41000</v>
      </c>
      <c r="G223" s="479">
        <v>800</v>
      </c>
      <c r="H223" s="479">
        <v>800</v>
      </c>
      <c r="I223" s="479">
        <v>0</v>
      </c>
      <c r="J223" s="479">
        <v>0</v>
      </c>
      <c r="K223" s="479">
        <v>0</v>
      </c>
      <c r="L223" s="479">
        <v>0</v>
      </c>
      <c r="M223" s="479">
        <v>40200</v>
      </c>
      <c r="N223" s="479">
        <v>40200</v>
      </c>
      <c r="O223" s="479">
        <v>0</v>
      </c>
      <c r="P223" s="479">
        <v>0</v>
      </c>
      <c r="Q223" s="479"/>
      <c r="R223" s="479"/>
      <c r="S223" s="492">
        <v>2.5938437505948255</v>
      </c>
      <c r="T223" s="463"/>
      <c r="U223" s="463"/>
      <c r="V223" s="463"/>
      <c r="W223" s="463"/>
      <c r="X223" s="463"/>
      <c r="Y223" s="827"/>
      <c r="Z223" s="463"/>
      <c r="AA223" s="463"/>
      <c r="AC223" s="486"/>
      <c r="AK223" s="667"/>
      <c r="AL223" s="667"/>
    </row>
    <row r="224" spans="1:38" s="668" customFormat="1" ht="33" customHeight="1">
      <c r="A224" s="466" t="s">
        <v>459</v>
      </c>
      <c r="B224" s="467" t="s">
        <v>461</v>
      </c>
      <c r="C224" s="463"/>
      <c r="D224" s="463"/>
      <c r="E224" s="479">
        <v>41000</v>
      </c>
      <c r="F224" s="479">
        <v>41000</v>
      </c>
      <c r="G224" s="479">
        <v>800</v>
      </c>
      <c r="H224" s="479">
        <v>800</v>
      </c>
      <c r="I224" s="479">
        <v>0</v>
      </c>
      <c r="J224" s="479">
        <v>0</v>
      </c>
      <c r="K224" s="479">
        <v>0</v>
      </c>
      <c r="L224" s="479">
        <v>0</v>
      </c>
      <c r="M224" s="479">
        <v>40200</v>
      </c>
      <c r="N224" s="479">
        <v>40200</v>
      </c>
      <c r="O224" s="479">
        <v>0</v>
      </c>
      <c r="P224" s="479">
        <v>0</v>
      </c>
      <c r="Q224" s="479">
        <v>0</v>
      </c>
      <c r="R224" s="479">
        <v>0</v>
      </c>
      <c r="S224" s="492">
        <v>0</v>
      </c>
      <c r="T224" s="479">
        <f t="shared" ref="T224:W224" si="2">SUM(T225:T229)</f>
        <v>0</v>
      </c>
      <c r="U224" s="479">
        <f t="shared" si="2"/>
        <v>0</v>
      </c>
      <c r="V224" s="479">
        <f t="shared" si="2"/>
        <v>0</v>
      </c>
      <c r="W224" s="479">
        <f t="shared" si="2"/>
        <v>0</v>
      </c>
      <c r="X224" s="463"/>
      <c r="Y224" s="827"/>
      <c r="Z224" s="463"/>
      <c r="AA224" s="463"/>
      <c r="AC224" s="486"/>
      <c r="AK224" s="667"/>
      <c r="AL224" s="667"/>
    </row>
    <row r="225" spans="1:38" s="667" customFormat="1" ht="47.25" customHeight="1">
      <c r="A225" s="460">
        <v>1</v>
      </c>
      <c r="B225" s="469" t="s">
        <v>485</v>
      </c>
      <c r="C225" s="460"/>
      <c r="D225" s="460" t="s">
        <v>1725</v>
      </c>
      <c r="E225" s="478">
        <v>10000</v>
      </c>
      <c r="F225" s="478">
        <v>10000</v>
      </c>
      <c r="G225" s="478">
        <v>200</v>
      </c>
      <c r="H225" s="478">
        <v>200</v>
      </c>
      <c r="I225" s="478"/>
      <c r="J225" s="478"/>
      <c r="K225" s="478"/>
      <c r="L225" s="478"/>
      <c r="M225" s="478">
        <v>9800</v>
      </c>
      <c r="N225" s="478">
        <v>9800</v>
      </c>
      <c r="O225" s="478"/>
      <c r="P225" s="478"/>
      <c r="Q225" s="478"/>
      <c r="R225" s="478"/>
      <c r="S225" s="493"/>
      <c r="T225" s="460"/>
      <c r="U225" s="460"/>
      <c r="V225" s="460"/>
      <c r="W225" s="460"/>
      <c r="X225" s="460"/>
      <c r="Y225" s="826"/>
      <c r="Z225" s="460"/>
      <c r="AA225" s="460"/>
      <c r="AC225" s="462"/>
    </row>
    <row r="226" spans="1:38" s="667" customFormat="1" ht="45" customHeight="1">
      <c r="A226" s="460">
        <v>2</v>
      </c>
      <c r="B226" s="469" t="s">
        <v>486</v>
      </c>
      <c r="C226" s="460"/>
      <c r="D226" s="460" t="s">
        <v>1723</v>
      </c>
      <c r="E226" s="478">
        <v>10000</v>
      </c>
      <c r="F226" s="478">
        <v>10000</v>
      </c>
      <c r="G226" s="478">
        <v>200</v>
      </c>
      <c r="H226" s="478">
        <v>200</v>
      </c>
      <c r="I226" s="478"/>
      <c r="J226" s="478"/>
      <c r="K226" s="478"/>
      <c r="L226" s="478"/>
      <c r="M226" s="478">
        <v>9800</v>
      </c>
      <c r="N226" s="478">
        <v>9800</v>
      </c>
      <c r="O226" s="478"/>
      <c r="P226" s="478"/>
      <c r="Q226" s="478"/>
      <c r="R226" s="478"/>
      <c r="S226" s="493"/>
      <c r="T226" s="460"/>
      <c r="U226" s="460"/>
      <c r="V226" s="460"/>
      <c r="W226" s="460"/>
      <c r="X226" s="460"/>
      <c r="Y226" s="826"/>
      <c r="Z226" s="460"/>
      <c r="AA226" s="460"/>
      <c r="AC226" s="462"/>
    </row>
    <row r="227" spans="1:38" s="667" customFormat="1" ht="41.25" customHeight="1">
      <c r="A227" s="460">
        <v>3</v>
      </c>
      <c r="B227" s="469" t="s">
        <v>487</v>
      </c>
      <c r="C227" s="460"/>
      <c r="D227" s="460" t="s">
        <v>1724</v>
      </c>
      <c r="E227" s="478">
        <v>7000</v>
      </c>
      <c r="F227" s="478">
        <v>7000</v>
      </c>
      <c r="G227" s="478">
        <v>200</v>
      </c>
      <c r="H227" s="478">
        <v>200</v>
      </c>
      <c r="I227" s="478"/>
      <c r="J227" s="478"/>
      <c r="K227" s="478"/>
      <c r="L227" s="478"/>
      <c r="M227" s="478">
        <v>6800</v>
      </c>
      <c r="N227" s="478">
        <v>6800</v>
      </c>
      <c r="O227" s="478"/>
      <c r="P227" s="478"/>
      <c r="Q227" s="478"/>
      <c r="R227" s="478"/>
      <c r="S227" s="493"/>
      <c r="T227" s="460"/>
      <c r="U227" s="460"/>
      <c r="V227" s="460"/>
      <c r="W227" s="460"/>
      <c r="X227" s="460"/>
      <c r="Y227" s="826"/>
      <c r="Z227" s="460"/>
      <c r="AA227" s="460"/>
      <c r="AC227" s="462"/>
    </row>
    <row r="228" spans="1:38" s="667" customFormat="1" ht="33" customHeight="1">
      <c r="A228" s="460">
        <v>4</v>
      </c>
      <c r="B228" s="469" t="s">
        <v>519</v>
      </c>
      <c r="C228" s="460"/>
      <c r="D228" s="460"/>
      <c r="E228" s="478">
        <v>14000</v>
      </c>
      <c r="F228" s="478">
        <v>14000</v>
      </c>
      <c r="G228" s="478">
        <v>200</v>
      </c>
      <c r="H228" s="478">
        <v>200</v>
      </c>
      <c r="I228" s="478"/>
      <c r="J228" s="478"/>
      <c r="K228" s="478"/>
      <c r="L228" s="478"/>
      <c r="M228" s="478">
        <v>13800</v>
      </c>
      <c r="N228" s="465">
        <v>13800</v>
      </c>
      <c r="O228" s="478"/>
      <c r="P228" s="478"/>
      <c r="Q228" s="478"/>
      <c r="R228" s="478"/>
      <c r="S228" s="493"/>
      <c r="T228" s="460"/>
      <c r="U228" s="460"/>
      <c r="V228" s="460"/>
      <c r="W228" s="460"/>
      <c r="X228" s="460"/>
      <c r="Y228" s="826"/>
      <c r="Z228" s="460"/>
      <c r="AA228" s="460"/>
      <c r="AC228" s="462"/>
    </row>
    <row r="229" spans="1:38" s="667" customFormat="1" ht="15" hidden="1" customHeight="1">
      <c r="A229" s="460"/>
      <c r="B229" s="469"/>
      <c r="C229" s="460"/>
      <c r="D229" s="460"/>
      <c r="E229" s="478"/>
      <c r="F229" s="478"/>
      <c r="G229" s="478"/>
      <c r="H229" s="478"/>
      <c r="I229" s="478"/>
      <c r="J229" s="478"/>
      <c r="K229" s="478"/>
      <c r="L229" s="478"/>
      <c r="M229" s="478"/>
      <c r="N229" s="478"/>
      <c r="O229" s="478"/>
      <c r="P229" s="478"/>
      <c r="Q229" s="478"/>
      <c r="R229" s="478"/>
      <c r="S229" s="493"/>
      <c r="T229" s="460"/>
      <c r="U229" s="460"/>
      <c r="V229" s="460"/>
      <c r="W229" s="460"/>
      <c r="X229" s="460"/>
      <c r="Y229" s="826"/>
      <c r="Z229" s="460"/>
      <c r="AA229" s="460"/>
      <c r="AC229" s="462"/>
    </row>
    <row r="230" spans="1:38" s="668" customFormat="1" ht="33" customHeight="1">
      <c r="A230" s="463" t="s">
        <v>917</v>
      </c>
      <c r="B230" s="487" t="s">
        <v>1033</v>
      </c>
      <c r="C230" s="463"/>
      <c r="D230" s="463"/>
      <c r="E230" s="479">
        <v>76850</v>
      </c>
      <c r="F230" s="479">
        <v>76850</v>
      </c>
      <c r="G230" s="479">
        <v>4300</v>
      </c>
      <c r="H230" s="479">
        <v>4300</v>
      </c>
      <c r="I230" s="479">
        <v>0</v>
      </c>
      <c r="J230" s="479">
        <v>0</v>
      </c>
      <c r="K230" s="479">
        <v>0</v>
      </c>
      <c r="L230" s="479">
        <v>0</v>
      </c>
      <c r="M230" s="479">
        <v>72550</v>
      </c>
      <c r="N230" s="479">
        <v>70550</v>
      </c>
      <c r="O230" s="479">
        <v>0</v>
      </c>
      <c r="P230" s="479">
        <v>0</v>
      </c>
      <c r="Q230" s="479">
        <v>0</v>
      </c>
      <c r="R230" s="479">
        <v>0</v>
      </c>
      <c r="S230" s="492">
        <v>4.5521312588175364</v>
      </c>
      <c r="T230" s="463"/>
      <c r="U230" s="463"/>
      <c r="V230" s="463"/>
      <c r="W230" s="463"/>
      <c r="X230" s="463"/>
      <c r="Y230" s="827"/>
      <c r="Z230" s="463"/>
      <c r="AA230" s="463"/>
      <c r="AC230" s="486"/>
      <c r="AK230" s="667"/>
      <c r="AL230" s="667"/>
    </row>
    <row r="231" spans="1:38" s="668" customFormat="1" ht="33" customHeight="1">
      <c r="A231" s="466" t="s">
        <v>459</v>
      </c>
      <c r="B231" s="467" t="s">
        <v>456</v>
      </c>
      <c r="C231" s="463"/>
      <c r="D231" s="463"/>
      <c r="E231" s="479">
        <v>14850</v>
      </c>
      <c r="F231" s="479">
        <v>14850</v>
      </c>
      <c r="G231" s="479">
        <v>3300</v>
      </c>
      <c r="H231" s="479">
        <v>3300</v>
      </c>
      <c r="I231" s="479">
        <v>0</v>
      </c>
      <c r="J231" s="479">
        <v>0</v>
      </c>
      <c r="K231" s="479">
        <v>0</v>
      </c>
      <c r="L231" s="479">
        <v>0</v>
      </c>
      <c r="M231" s="479">
        <v>11550</v>
      </c>
      <c r="N231" s="479">
        <v>9550</v>
      </c>
      <c r="O231" s="479">
        <v>0</v>
      </c>
      <c r="P231" s="479">
        <v>0</v>
      </c>
      <c r="Q231" s="479">
        <v>0</v>
      </c>
      <c r="R231" s="479">
        <v>0</v>
      </c>
      <c r="S231" s="492">
        <v>0</v>
      </c>
      <c r="T231" s="463"/>
      <c r="U231" s="463"/>
      <c r="V231" s="463"/>
      <c r="W231" s="463"/>
      <c r="X231" s="463"/>
      <c r="Y231" s="827"/>
      <c r="Z231" s="463"/>
      <c r="AA231" s="463"/>
      <c r="AC231" s="486"/>
      <c r="AK231" s="667"/>
      <c r="AL231" s="667"/>
    </row>
    <row r="232" spans="1:38" s="667" customFormat="1" ht="61.5" customHeight="1">
      <c r="A232" s="460">
        <v>1</v>
      </c>
      <c r="B232" s="485" t="s">
        <v>1078</v>
      </c>
      <c r="C232" s="460"/>
      <c r="D232" s="460" t="s">
        <v>498</v>
      </c>
      <c r="E232" s="478">
        <v>14850</v>
      </c>
      <c r="F232" s="478">
        <v>14850</v>
      </c>
      <c r="G232" s="478">
        <v>3300</v>
      </c>
      <c r="H232" s="478">
        <v>3300</v>
      </c>
      <c r="I232" s="478"/>
      <c r="J232" s="478"/>
      <c r="K232" s="478"/>
      <c r="L232" s="478"/>
      <c r="M232" s="478">
        <v>11550</v>
      </c>
      <c r="N232" s="478">
        <v>9550</v>
      </c>
      <c r="O232" s="478"/>
      <c r="P232" s="478"/>
      <c r="Q232" s="478"/>
      <c r="R232" s="478"/>
      <c r="S232" s="493"/>
      <c r="T232" s="460"/>
      <c r="U232" s="460"/>
      <c r="V232" s="460"/>
      <c r="W232" s="460"/>
      <c r="X232" s="460" t="s">
        <v>1684</v>
      </c>
      <c r="Y232" s="826"/>
      <c r="Z232" s="460"/>
      <c r="AA232" s="460"/>
      <c r="AC232" s="462"/>
    </row>
    <row r="233" spans="1:38" s="668" customFormat="1" ht="48" customHeight="1">
      <c r="A233" s="466" t="s">
        <v>460</v>
      </c>
      <c r="B233" s="467" t="s">
        <v>461</v>
      </c>
      <c r="C233" s="463"/>
      <c r="D233" s="463"/>
      <c r="E233" s="479">
        <v>62000</v>
      </c>
      <c r="F233" s="479">
        <v>62000</v>
      </c>
      <c r="G233" s="479">
        <v>1000</v>
      </c>
      <c r="H233" s="479">
        <v>1000</v>
      </c>
      <c r="I233" s="479">
        <v>0</v>
      </c>
      <c r="J233" s="479">
        <v>0</v>
      </c>
      <c r="K233" s="479">
        <v>0</v>
      </c>
      <c r="L233" s="479">
        <v>0</v>
      </c>
      <c r="M233" s="479">
        <v>61000</v>
      </c>
      <c r="N233" s="479">
        <v>61000</v>
      </c>
      <c r="O233" s="479">
        <v>0</v>
      </c>
      <c r="P233" s="479">
        <v>0</v>
      </c>
      <c r="Q233" s="479">
        <v>0</v>
      </c>
      <c r="R233" s="479">
        <v>0</v>
      </c>
      <c r="S233" s="492">
        <v>0</v>
      </c>
      <c r="T233" s="463"/>
      <c r="U233" s="463"/>
      <c r="V233" s="463"/>
      <c r="W233" s="463"/>
      <c r="X233" s="463"/>
      <c r="Y233" s="827"/>
      <c r="Z233" s="463"/>
      <c r="AA233" s="463"/>
      <c r="AC233" s="486"/>
      <c r="AK233" s="667"/>
      <c r="AL233" s="667"/>
    </row>
    <row r="234" spans="1:38" s="667" customFormat="1" ht="56.25" customHeight="1">
      <c r="A234" s="460">
        <v>1</v>
      </c>
      <c r="B234" s="485" t="s">
        <v>504</v>
      </c>
      <c r="C234" s="460"/>
      <c r="D234" s="488" t="s">
        <v>1726</v>
      </c>
      <c r="E234" s="478">
        <v>6000</v>
      </c>
      <c r="F234" s="478">
        <v>6000</v>
      </c>
      <c r="G234" s="478">
        <v>200</v>
      </c>
      <c r="H234" s="478">
        <v>200</v>
      </c>
      <c r="I234" s="478"/>
      <c r="J234" s="478"/>
      <c r="K234" s="478"/>
      <c r="L234" s="478"/>
      <c r="M234" s="478">
        <v>5800</v>
      </c>
      <c r="N234" s="478">
        <v>5800</v>
      </c>
      <c r="O234" s="478"/>
      <c r="P234" s="478"/>
      <c r="Q234" s="478"/>
      <c r="R234" s="478"/>
      <c r="S234" s="493"/>
      <c r="T234" s="460"/>
      <c r="U234" s="460"/>
      <c r="V234" s="460"/>
      <c r="W234" s="460"/>
      <c r="X234" s="460"/>
      <c r="Y234" s="826"/>
      <c r="Z234" s="460"/>
      <c r="AA234" s="460"/>
      <c r="AC234" s="462"/>
    </row>
    <row r="235" spans="1:38" s="667" customFormat="1" ht="66" customHeight="1">
      <c r="A235" s="460">
        <v>2</v>
      </c>
      <c r="B235" s="485" t="s">
        <v>505</v>
      </c>
      <c r="C235" s="460"/>
      <c r="D235" s="488" t="s">
        <v>1727</v>
      </c>
      <c r="E235" s="478">
        <v>6000</v>
      </c>
      <c r="F235" s="478">
        <v>6000</v>
      </c>
      <c r="G235" s="478">
        <v>200</v>
      </c>
      <c r="H235" s="478">
        <v>200</v>
      </c>
      <c r="I235" s="478"/>
      <c r="J235" s="478"/>
      <c r="K235" s="478"/>
      <c r="L235" s="478"/>
      <c r="M235" s="478">
        <v>5800</v>
      </c>
      <c r="N235" s="478">
        <v>5800</v>
      </c>
      <c r="O235" s="478"/>
      <c r="P235" s="478"/>
      <c r="Q235" s="478"/>
      <c r="R235" s="478"/>
      <c r="S235" s="493"/>
      <c r="T235" s="460"/>
      <c r="U235" s="460"/>
      <c r="V235" s="460"/>
      <c r="W235" s="460"/>
      <c r="X235" s="460"/>
      <c r="Y235" s="826"/>
      <c r="Z235" s="460"/>
      <c r="AA235" s="460"/>
      <c r="AC235" s="462"/>
    </row>
    <row r="236" spans="1:38" s="667" customFormat="1" ht="62.25" customHeight="1">
      <c r="A236" s="460">
        <v>3</v>
      </c>
      <c r="B236" s="485" t="s">
        <v>1062</v>
      </c>
      <c r="C236" s="460"/>
      <c r="D236" s="488" t="s">
        <v>1728</v>
      </c>
      <c r="E236" s="478">
        <v>10000</v>
      </c>
      <c r="F236" s="478">
        <v>10000</v>
      </c>
      <c r="G236" s="478">
        <v>200</v>
      </c>
      <c r="H236" s="478">
        <v>200</v>
      </c>
      <c r="I236" s="478"/>
      <c r="J236" s="478"/>
      <c r="K236" s="478"/>
      <c r="L236" s="478"/>
      <c r="M236" s="478">
        <v>9800</v>
      </c>
      <c r="N236" s="478">
        <v>9800</v>
      </c>
      <c r="O236" s="478"/>
      <c r="P236" s="478"/>
      <c r="Q236" s="478"/>
      <c r="R236" s="478"/>
      <c r="S236" s="493"/>
      <c r="T236" s="460"/>
      <c r="U236" s="460"/>
      <c r="V236" s="460"/>
      <c r="W236" s="460"/>
      <c r="X236" s="460"/>
      <c r="Y236" s="826"/>
      <c r="Z236" s="460"/>
      <c r="AA236" s="460"/>
      <c r="AC236" s="462"/>
    </row>
    <row r="237" spans="1:38" s="667" customFormat="1" ht="51" customHeight="1">
      <c r="A237" s="460">
        <v>4</v>
      </c>
      <c r="B237" s="485" t="s">
        <v>1063</v>
      </c>
      <c r="C237" s="460"/>
      <c r="D237" s="488" t="s">
        <v>1729</v>
      </c>
      <c r="E237" s="478">
        <v>2000</v>
      </c>
      <c r="F237" s="478">
        <v>2000</v>
      </c>
      <c r="G237" s="478">
        <v>200</v>
      </c>
      <c r="H237" s="478">
        <v>200</v>
      </c>
      <c r="I237" s="478"/>
      <c r="J237" s="478"/>
      <c r="K237" s="478"/>
      <c r="L237" s="478"/>
      <c r="M237" s="478">
        <v>1800</v>
      </c>
      <c r="N237" s="478">
        <v>1800</v>
      </c>
      <c r="O237" s="478"/>
      <c r="P237" s="478"/>
      <c r="Q237" s="478"/>
      <c r="R237" s="478"/>
      <c r="S237" s="493"/>
      <c r="T237" s="460"/>
      <c r="U237" s="460"/>
      <c r="V237" s="460"/>
      <c r="W237" s="460"/>
      <c r="X237" s="460"/>
      <c r="Y237" s="826"/>
      <c r="Z237" s="460"/>
      <c r="AA237" s="460"/>
      <c r="AC237" s="462"/>
    </row>
    <row r="238" spans="1:38" s="667" customFormat="1" ht="60" customHeight="1">
      <c r="A238" s="460">
        <v>5</v>
      </c>
      <c r="B238" s="485" t="s">
        <v>950</v>
      </c>
      <c r="C238" s="460"/>
      <c r="D238" s="488" t="s">
        <v>1730</v>
      </c>
      <c r="E238" s="478">
        <v>2000</v>
      </c>
      <c r="F238" s="478">
        <v>2000</v>
      </c>
      <c r="G238" s="478">
        <v>200</v>
      </c>
      <c r="H238" s="478">
        <v>200</v>
      </c>
      <c r="I238" s="478"/>
      <c r="J238" s="478"/>
      <c r="K238" s="478"/>
      <c r="L238" s="478"/>
      <c r="M238" s="478">
        <v>1800</v>
      </c>
      <c r="N238" s="478">
        <v>1800</v>
      </c>
      <c r="O238" s="478"/>
      <c r="P238" s="478"/>
      <c r="Q238" s="478"/>
      <c r="R238" s="478"/>
      <c r="S238" s="493"/>
      <c r="T238" s="460"/>
      <c r="U238" s="460"/>
      <c r="V238" s="460"/>
      <c r="W238" s="460"/>
      <c r="X238" s="460"/>
      <c r="Y238" s="826"/>
      <c r="Z238" s="460"/>
      <c r="AA238" s="460"/>
      <c r="AC238" s="462"/>
    </row>
    <row r="239" spans="1:38" s="667" customFormat="1" ht="33" customHeight="1">
      <c r="A239" s="460">
        <v>6</v>
      </c>
      <c r="B239" s="485" t="s">
        <v>1179</v>
      </c>
      <c r="C239" s="460"/>
      <c r="D239" s="460"/>
      <c r="E239" s="478">
        <v>8000</v>
      </c>
      <c r="F239" s="478">
        <v>8000</v>
      </c>
      <c r="G239" s="478"/>
      <c r="H239" s="478"/>
      <c r="I239" s="478"/>
      <c r="J239" s="478"/>
      <c r="K239" s="478"/>
      <c r="L239" s="478"/>
      <c r="M239" s="478">
        <v>8000</v>
      </c>
      <c r="N239" s="478">
        <v>8000</v>
      </c>
      <c r="O239" s="478"/>
      <c r="P239" s="478"/>
      <c r="Q239" s="478"/>
      <c r="R239" s="478"/>
      <c r="S239" s="493"/>
      <c r="T239" s="460"/>
      <c r="U239" s="460"/>
      <c r="V239" s="460"/>
      <c r="W239" s="460"/>
      <c r="X239" s="460" t="s">
        <v>1177</v>
      </c>
      <c r="Y239" s="826"/>
      <c r="Z239" s="460"/>
      <c r="AA239" s="460"/>
      <c r="AC239" s="462"/>
    </row>
    <row r="240" spans="1:38" s="667" customFormat="1" ht="33" customHeight="1">
      <c r="A240" s="460">
        <v>7</v>
      </c>
      <c r="B240" s="485" t="s">
        <v>1414</v>
      </c>
      <c r="C240" s="460"/>
      <c r="D240" s="460"/>
      <c r="E240" s="478">
        <v>28000</v>
      </c>
      <c r="F240" s="478">
        <v>28000</v>
      </c>
      <c r="G240" s="478"/>
      <c r="H240" s="478"/>
      <c r="I240" s="478"/>
      <c r="J240" s="478"/>
      <c r="K240" s="478"/>
      <c r="L240" s="478"/>
      <c r="M240" s="478">
        <v>28000</v>
      </c>
      <c r="N240" s="478">
        <v>28000</v>
      </c>
      <c r="O240" s="478"/>
      <c r="P240" s="478"/>
      <c r="Q240" s="478"/>
      <c r="R240" s="478"/>
      <c r="S240" s="493"/>
      <c r="T240" s="460"/>
      <c r="U240" s="460"/>
      <c r="V240" s="460"/>
      <c r="W240" s="460"/>
      <c r="X240" s="460" t="s">
        <v>1177</v>
      </c>
      <c r="Y240" s="826"/>
      <c r="Z240" s="460"/>
      <c r="AA240" s="460"/>
      <c r="AC240" s="462"/>
    </row>
    <row r="241" spans="1:38" s="667" customFormat="1" ht="15.75" hidden="1" customHeight="1">
      <c r="A241" s="460"/>
      <c r="B241" s="485"/>
      <c r="C241" s="460"/>
      <c r="D241" s="460"/>
      <c r="E241" s="478"/>
      <c r="F241" s="478"/>
      <c r="G241" s="478"/>
      <c r="H241" s="478"/>
      <c r="I241" s="478"/>
      <c r="J241" s="478"/>
      <c r="K241" s="478"/>
      <c r="L241" s="478"/>
      <c r="M241" s="478"/>
      <c r="N241" s="478"/>
      <c r="O241" s="478"/>
      <c r="P241" s="478"/>
      <c r="Q241" s="478"/>
      <c r="R241" s="478"/>
      <c r="S241" s="493"/>
      <c r="T241" s="460"/>
      <c r="U241" s="460"/>
      <c r="V241" s="460"/>
      <c r="W241" s="460"/>
      <c r="X241" s="460"/>
      <c r="Y241" s="826"/>
      <c r="Z241" s="460"/>
      <c r="AA241" s="460"/>
      <c r="AC241" s="462"/>
    </row>
    <row r="242" spans="1:38" s="668" customFormat="1" ht="33" customHeight="1">
      <c r="A242" s="463" t="s">
        <v>918</v>
      </c>
      <c r="B242" s="487" t="s">
        <v>1034</v>
      </c>
      <c r="C242" s="463"/>
      <c r="D242" s="463"/>
      <c r="E242" s="479">
        <v>265280</v>
      </c>
      <c r="F242" s="479">
        <v>74619</v>
      </c>
      <c r="G242" s="479">
        <v>196489</v>
      </c>
      <c r="H242" s="479">
        <v>24531</v>
      </c>
      <c r="I242" s="479">
        <v>30500</v>
      </c>
      <c r="J242" s="479">
        <v>30500</v>
      </c>
      <c r="K242" s="479">
        <v>30500</v>
      </c>
      <c r="L242" s="479">
        <v>30500</v>
      </c>
      <c r="M242" s="479">
        <v>59691</v>
      </c>
      <c r="N242" s="479">
        <v>50088</v>
      </c>
      <c r="O242" s="479">
        <v>0</v>
      </c>
      <c r="P242" s="479">
        <v>0</v>
      </c>
      <c r="Q242" s="479">
        <v>0</v>
      </c>
      <c r="R242" s="479">
        <v>0</v>
      </c>
      <c r="S242" s="492">
        <v>3.2318518850694935</v>
      </c>
      <c r="T242" s="463"/>
      <c r="U242" s="463"/>
      <c r="V242" s="463"/>
      <c r="W242" s="463"/>
      <c r="X242" s="463"/>
      <c r="Y242" s="827"/>
      <c r="Z242" s="463"/>
      <c r="AA242" s="463"/>
      <c r="AC242" s="486"/>
      <c r="AK242" s="667"/>
      <c r="AL242" s="667"/>
    </row>
    <row r="243" spans="1:38" s="668" customFormat="1" ht="38.25" customHeight="1">
      <c r="A243" s="466" t="s">
        <v>459</v>
      </c>
      <c r="B243" s="467" t="s">
        <v>456</v>
      </c>
      <c r="C243" s="463"/>
      <c r="D243" s="463"/>
      <c r="E243" s="479">
        <v>234780</v>
      </c>
      <c r="F243" s="479">
        <v>44119</v>
      </c>
      <c r="G243" s="479">
        <v>196489</v>
      </c>
      <c r="H243" s="479">
        <v>24531</v>
      </c>
      <c r="I243" s="479">
        <v>0</v>
      </c>
      <c r="J243" s="479">
        <v>0</v>
      </c>
      <c r="K243" s="479">
        <v>0</v>
      </c>
      <c r="L243" s="479">
        <v>0</v>
      </c>
      <c r="M243" s="479">
        <v>29191</v>
      </c>
      <c r="N243" s="479">
        <v>19588</v>
      </c>
      <c r="O243" s="479">
        <v>0</v>
      </c>
      <c r="P243" s="479">
        <v>0</v>
      </c>
      <c r="Q243" s="479">
        <v>0</v>
      </c>
      <c r="R243" s="479">
        <v>0</v>
      </c>
      <c r="S243" s="492">
        <v>0</v>
      </c>
      <c r="T243" s="479">
        <f t="shared" ref="T243:W243" si="3">SUM(T244:T245)</f>
        <v>0</v>
      </c>
      <c r="U243" s="479">
        <f t="shared" si="3"/>
        <v>0</v>
      </c>
      <c r="V243" s="479">
        <f t="shared" si="3"/>
        <v>0</v>
      </c>
      <c r="W243" s="479">
        <f t="shared" si="3"/>
        <v>0</v>
      </c>
      <c r="X243" s="463"/>
      <c r="Y243" s="827"/>
      <c r="Z243" s="463"/>
      <c r="AA243" s="463"/>
      <c r="AC243" s="486"/>
      <c r="AK243" s="667"/>
      <c r="AL243" s="667"/>
    </row>
    <row r="244" spans="1:38" s="667" customFormat="1" ht="33" customHeight="1">
      <c r="A244" s="460">
        <v>1</v>
      </c>
      <c r="B244" s="485" t="s">
        <v>494</v>
      </c>
      <c r="C244" s="460"/>
      <c r="D244" s="488" t="s">
        <v>502</v>
      </c>
      <c r="E244" s="478">
        <v>14100</v>
      </c>
      <c r="F244" s="478">
        <v>5000</v>
      </c>
      <c r="G244" s="478">
        <v>3100</v>
      </c>
      <c r="H244" s="478">
        <v>3100</v>
      </c>
      <c r="I244" s="478"/>
      <c r="J244" s="478"/>
      <c r="K244" s="478"/>
      <c r="L244" s="478"/>
      <c r="M244" s="478">
        <v>1900</v>
      </c>
      <c r="N244" s="478">
        <v>1900</v>
      </c>
      <c r="O244" s="478"/>
      <c r="P244" s="478"/>
      <c r="Q244" s="478"/>
      <c r="R244" s="478"/>
      <c r="S244" s="493"/>
      <c r="T244" s="460"/>
      <c r="U244" s="460"/>
      <c r="V244" s="460"/>
      <c r="W244" s="460"/>
      <c r="X244" s="460"/>
      <c r="Y244" s="826"/>
      <c r="Z244" s="460"/>
      <c r="AA244" s="460"/>
      <c r="AC244" s="462"/>
    </row>
    <row r="245" spans="1:38" s="667" customFormat="1" ht="45.75" customHeight="1">
      <c r="A245" s="460">
        <v>2</v>
      </c>
      <c r="B245" s="485" t="s">
        <v>574</v>
      </c>
      <c r="C245" s="460"/>
      <c r="D245" s="488" t="s">
        <v>1098</v>
      </c>
      <c r="E245" s="478">
        <v>220680</v>
      </c>
      <c r="F245" s="478">
        <v>39119</v>
      </c>
      <c r="G245" s="478">
        <v>193389</v>
      </c>
      <c r="H245" s="478">
        <v>21431</v>
      </c>
      <c r="I245" s="478"/>
      <c r="J245" s="478"/>
      <c r="K245" s="478"/>
      <c r="L245" s="478"/>
      <c r="M245" s="478">
        <v>27291</v>
      </c>
      <c r="N245" s="478">
        <v>17688</v>
      </c>
      <c r="O245" s="478"/>
      <c r="P245" s="478"/>
      <c r="Q245" s="478"/>
      <c r="R245" s="478"/>
      <c r="S245" s="493"/>
      <c r="T245" s="460"/>
      <c r="U245" s="460"/>
      <c r="V245" s="460"/>
      <c r="W245" s="460"/>
      <c r="X245" s="460"/>
      <c r="Y245" s="826"/>
      <c r="Z245" s="460"/>
      <c r="AA245" s="460"/>
      <c r="AC245" s="462"/>
    </row>
    <row r="246" spans="1:38" s="668" customFormat="1" ht="33" customHeight="1">
      <c r="A246" s="466" t="s">
        <v>460</v>
      </c>
      <c r="B246" s="467" t="s">
        <v>461</v>
      </c>
      <c r="C246" s="463"/>
      <c r="D246" s="463"/>
      <c r="E246" s="479">
        <v>30500</v>
      </c>
      <c r="F246" s="479">
        <v>30500</v>
      </c>
      <c r="G246" s="479">
        <v>0</v>
      </c>
      <c r="H246" s="479">
        <v>0</v>
      </c>
      <c r="I246" s="479">
        <v>30500</v>
      </c>
      <c r="J246" s="479">
        <v>30500</v>
      </c>
      <c r="K246" s="479">
        <v>30500</v>
      </c>
      <c r="L246" s="479">
        <v>30500</v>
      </c>
      <c r="M246" s="479">
        <v>30500</v>
      </c>
      <c r="N246" s="479">
        <v>30500</v>
      </c>
      <c r="O246" s="479">
        <v>0</v>
      </c>
      <c r="P246" s="479">
        <v>0</v>
      </c>
      <c r="Q246" s="479">
        <v>0</v>
      </c>
      <c r="R246" s="479">
        <v>0</v>
      </c>
      <c r="S246" s="492">
        <v>0</v>
      </c>
      <c r="T246" s="463"/>
      <c r="U246" s="463"/>
      <c r="V246" s="463"/>
      <c r="W246" s="463"/>
      <c r="X246" s="463"/>
      <c r="Y246" s="827"/>
      <c r="Z246" s="463"/>
      <c r="AA246" s="463"/>
      <c r="AC246" s="486"/>
      <c r="AK246" s="667"/>
      <c r="AL246" s="667"/>
    </row>
    <row r="247" spans="1:38" s="667" customFormat="1" ht="49.5" customHeight="1">
      <c r="A247" s="471" t="s">
        <v>46</v>
      </c>
      <c r="B247" s="485" t="s">
        <v>1068</v>
      </c>
      <c r="C247" s="460"/>
      <c r="D247" s="460"/>
      <c r="E247" s="478">
        <v>30500</v>
      </c>
      <c r="F247" s="478">
        <v>30500</v>
      </c>
      <c r="G247" s="478"/>
      <c r="H247" s="478"/>
      <c r="I247" s="478">
        <v>30500</v>
      </c>
      <c r="J247" s="478">
        <v>30500</v>
      </c>
      <c r="K247" s="478">
        <v>30500</v>
      </c>
      <c r="L247" s="478">
        <v>30500</v>
      </c>
      <c r="M247" s="478">
        <v>30500</v>
      </c>
      <c r="N247" s="478">
        <v>30500</v>
      </c>
      <c r="O247" s="478"/>
      <c r="P247" s="478"/>
      <c r="Q247" s="478"/>
      <c r="R247" s="478"/>
      <c r="S247" s="493"/>
      <c r="T247" s="460"/>
      <c r="U247" s="460"/>
      <c r="V247" s="460"/>
      <c r="W247" s="460"/>
      <c r="X247" s="460" t="s">
        <v>1181</v>
      </c>
      <c r="Y247" s="826"/>
      <c r="Z247" s="460"/>
      <c r="AA247" s="460"/>
      <c r="AC247" s="462"/>
    </row>
    <row r="248" spans="1:38" s="667" customFormat="1" ht="15.75" hidden="1" customHeight="1">
      <c r="A248" s="471"/>
      <c r="B248" s="472"/>
      <c r="C248" s="460"/>
      <c r="D248" s="460"/>
      <c r="E248" s="478"/>
      <c r="F248" s="478"/>
      <c r="G248" s="478"/>
      <c r="H248" s="478"/>
      <c r="I248" s="478"/>
      <c r="J248" s="478"/>
      <c r="K248" s="478"/>
      <c r="L248" s="478"/>
      <c r="M248" s="478"/>
      <c r="N248" s="478"/>
      <c r="O248" s="478"/>
      <c r="P248" s="478"/>
      <c r="Q248" s="478"/>
      <c r="R248" s="478"/>
      <c r="S248" s="493"/>
      <c r="T248" s="460"/>
      <c r="U248" s="460"/>
      <c r="V248" s="460"/>
      <c r="W248" s="460"/>
      <c r="X248" s="460"/>
      <c r="Y248" s="826"/>
      <c r="Z248" s="460"/>
      <c r="AA248" s="460"/>
      <c r="AC248" s="462"/>
    </row>
    <row r="249" spans="1:38" s="668" customFormat="1" ht="33" customHeight="1">
      <c r="A249" s="463" t="s">
        <v>919</v>
      </c>
      <c r="B249" s="487" t="s">
        <v>1035</v>
      </c>
      <c r="C249" s="463"/>
      <c r="D249" s="463"/>
      <c r="E249" s="479">
        <v>22600</v>
      </c>
      <c r="F249" s="479">
        <v>11600</v>
      </c>
      <c r="G249" s="479">
        <v>0</v>
      </c>
      <c r="H249" s="479">
        <v>0</v>
      </c>
      <c r="I249" s="479">
        <v>0</v>
      </c>
      <c r="J249" s="479">
        <v>0</v>
      </c>
      <c r="K249" s="479">
        <v>0</v>
      </c>
      <c r="L249" s="479">
        <v>0</v>
      </c>
      <c r="M249" s="479">
        <v>11600</v>
      </c>
      <c r="N249" s="479">
        <v>11600</v>
      </c>
      <c r="O249" s="479">
        <v>0</v>
      </c>
      <c r="P249" s="479">
        <v>0</v>
      </c>
      <c r="Q249" s="479">
        <v>0</v>
      </c>
      <c r="R249" s="479">
        <v>0</v>
      </c>
      <c r="S249" s="492">
        <v>0.74847232604228808</v>
      </c>
      <c r="T249" s="463"/>
      <c r="U249" s="463"/>
      <c r="V249" s="463"/>
      <c r="W249" s="463"/>
      <c r="X249" s="463"/>
      <c r="Y249" s="827"/>
      <c r="Z249" s="463"/>
      <c r="AA249" s="463"/>
      <c r="AC249" s="486"/>
      <c r="AK249" s="667"/>
      <c r="AL249" s="667"/>
    </row>
    <row r="250" spans="1:38" s="668" customFormat="1" ht="33" customHeight="1">
      <c r="A250" s="466" t="s">
        <v>459</v>
      </c>
      <c r="B250" s="467" t="s">
        <v>461</v>
      </c>
      <c r="C250" s="463"/>
      <c r="D250" s="463"/>
      <c r="E250" s="479">
        <v>22600</v>
      </c>
      <c r="F250" s="479">
        <v>11600</v>
      </c>
      <c r="G250" s="479">
        <v>0</v>
      </c>
      <c r="H250" s="479">
        <v>0</v>
      </c>
      <c r="I250" s="479">
        <v>0</v>
      </c>
      <c r="J250" s="479">
        <v>0</v>
      </c>
      <c r="K250" s="479">
        <v>0</v>
      </c>
      <c r="L250" s="479">
        <v>0</v>
      </c>
      <c r="M250" s="479">
        <v>11600</v>
      </c>
      <c r="N250" s="479">
        <v>11600</v>
      </c>
      <c r="O250" s="479">
        <v>0</v>
      </c>
      <c r="P250" s="479">
        <v>0</v>
      </c>
      <c r="Q250" s="479">
        <v>0</v>
      </c>
      <c r="R250" s="479">
        <v>0</v>
      </c>
      <c r="S250" s="492">
        <v>0</v>
      </c>
      <c r="T250" s="479">
        <f t="shared" ref="T250:W250" si="4">SUM(T251:T253)</f>
        <v>0</v>
      </c>
      <c r="U250" s="479">
        <f t="shared" si="4"/>
        <v>0</v>
      </c>
      <c r="V250" s="479">
        <f t="shared" si="4"/>
        <v>0</v>
      </c>
      <c r="W250" s="479">
        <f t="shared" si="4"/>
        <v>0</v>
      </c>
      <c r="X250" s="463"/>
      <c r="Y250" s="827"/>
      <c r="Z250" s="463"/>
      <c r="AA250" s="463"/>
      <c r="AC250" s="486"/>
      <c r="AK250" s="667"/>
      <c r="AL250" s="667"/>
    </row>
    <row r="251" spans="1:38" s="667" customFormat="1" ht="33" customHeight="1">
      <c r="A251" s="460">
        <v>2</v>
      </c>
      <c r="B251" s="485" t="s">
        <v>520</v>
      </c>
      <c r="C251" s="460"/>
      <c r="D251" s="460"/>
      <c r="E251" s="478">
        <v>1600</v>
      </c>
      <c r="F251" s="478">
        <v>1600</v>
      </c>
      <c r="G251" s="478"/>
      <c r="H251" s="478"/>
      <c r="I251" s="478"/>
      <c r="J251" s="478"/>
      <c r="K251" s="478"/>
      <c r="L251" s="478"/>
      <c r="M251" s="478">
        <v>1600</v>
      </c>
      <c r="N251" s="478">
        <v>1600</v>
      </c>
      <c r="O251" s="478"/>
      <c r="P251" s="478"/>
      <c r="Q251" s="478"/>
      <c r="R251" s="478"/>
      <c r="S251" s="493"/>
      <c r="T251" s="460"/>
      <c r="U251" s="460"/>
      <c r="V251" s="460"/>
      <c r="W251" s="460"/>
      <c r="X251" s="460" t="s">
        <v>1182</v>
      </c>
      <c r="Y251" s="826"/>
      <c r="Z251" s="460"/>
      <c r="AA251" s="460"/>
      <c r="AC251" s="462"/>
    </row>
    <row r="252" spans="1:38" s="667" customFormat="1" ht="33" customHeight="1">
      <c r="A252" s="460">
        <v>3</v>
      </c>
      <c r="B252" s="485" t="s">
        <v>1682</v>
      </c>
      <c r="C252" s="460"/>
      <c r="D252" s="460"/>
      <c r="E252" s="478">
        <v>21000</v>
      </c>
      <c r="F252" s="478">
        <v>10000</v>
      </c>
      <c r="G252" s="478"/>
      <c r="H252" s="478"/>
      <c r="I252" s="478"/>
      <c r="J252" s="478"/>
      <c r="K252" s="478"/>
      <c r="L252" s="478"/>
      <c r="M252" s="478">
        <v>10000</v>
      </c>
      <c r="N252" s="478">
        <v>10000</v>
      </c>
      <c r="O252" s="478">
        <v>0</v>
      </c>
      <c r="P252" s="478"/>
      <c r="Q252" s="478"/>
      <c r="R252" s="478"/>
      <c r="S252" s="493"/>
      <c r="T252" s="460"/>
      <c r="U252" s="460"/>
      <c r="V252" s="460"/>
      <c r="W252" s="460"/>
      <c r="X252" s="460" t="s">
        <v>1690</v>
      </c>
      <c r="Y252" s="826"/>
      <c r="Z252" s="460"/>
      <c r="AA252" s="460"/>
      <c r="AC252" s="462"/>
    </row>
    <row r="253" spans="1:38" s="667" customFormat="1" ht="17.25" hidden="1" customHeight="1">
      <c r="A253" s="460"/>
      <c r="B253" s="485"/>
      <c r="C253" s="460"/>
      <c r="D253" s="460"/>
      <c r="E253" s="478"/>
      <c r="F253" s="478"/>
      <c r="G253" s="478"/>
      <c r="H253" s="478"/>
      <c r="I253" s="478"/>
      <c r="J253" s="478"/>
      <c r="K253" s="478"/>
      <c r="L253" s="478"/>
      <c r="M253" s="478"/>
      <c r="N253" s="478"/>
      <c r="O253" s="478"/>
      <c r="P253" s="478"/>
      <c r="Q253" s="478"/>
      <c r="R253" s="478"/>
      <c r="S253" s="493"/>
      <c r="T253" s="460"/>
      <c r="U253" s="460"/>
      <c r="V253" s="460"/>
      <c r="W253" s="460"/>
      <c r="X253" s="460"/>
      <c r="Y253" s="826"/>
      <c r="Z253" s="460"/>
      <c r="AA253" s="460"/>
      <c r="AC253" s="462"/>
    </row>
    <row r="254" spans="1:38" s="668" customFormat="1" ht="33" customHeight="1">
      <c r="A254" s="463" t="s">
        <v>920</v>
      </c>
      <c r="B254" s="487" t="s">
        <v>1036</v>
      </c>
      <c r="C254" s="463"/>
      <c r="D254" s="463"/>
      <c r="E254" s="479">
        <v>80000</v>
      </c>
      <c r="F254" s="479">
        <v>45000</v>
      </c>
      <c r="G254" s="479">
        <v>0</v>
      </c>
      <c r="H254" s="479">
        <v>0</v>
      </c>
      <c r="I254" s="479">
        <v>0</v>
      </c>
      <c r="J254" s="479">
        <v>0</v>
      </c>
      <c r="K254" s="479">
        <v>0</v>
      </c>
      <c r="L254" s="479">
        <v>0</v>
      </c>
      <c r="M254" s="479">
        <v>45000</v>
      </c>
      <c r="N254" s="479">
        <v>45000</v>
      </c>
      <c r="O254" s="479">
        <v>0</v>
      </c>
      <c r="P254" s="479">
        <v>0</v>
      </c>
      <c r="Q254" s="479">
        <v>0</v>
      </c>
      <c r="R254" s="479">
        <v>0</v>
      </c>
      <c r="S254" s="492">
        <v>2.9035564372330138</v>
      </c>
      <c r="T254" s="463"/>
      <c r="U254" s="463"/>
      <c r="V254" s="463"/>
      <c r="W254" s="463"/>
      <c r="X254" s="463"/>
      <c r="Y254" s="827"/>
      <c r="Z254" s="463"/>
      <c r="AA254" s="463"/>
      <c r="AC254" s="486"/>
      <c r="AK254" s="667"/>
      <c r="AL254" s="667"/>
    </row>
    <row r="255" spans="1:38" s="668" customFormat="1" ht="33" customHeight="1">
      <c r="A255" s="466" t="s">
        <v>459</v>
      </c>
      <c r="B255" s="467" t="s">
        <v>461</v>
      </c>
      <c r="C255" s="463"/>
      <c r="D255" s="463"/>
      <c r="E255" s="479">
        <v>80000</v>
      </c>
      <c r="F255" s="479">
        <v>45000</v>
      </c>
      <c r="G255" s="479">
        <v>0</v>
      </c>
      <c r="H255" s="479">
        <v>0</v>
      </c>
      <c r="I255" s="479">
        <v>0</v>
      </c>
      <c r="J255" s="479">
        <v>0</v>
      </c>
      <c r="K255" s="479">
        <v>0</v>
      </c>
      <c r="L255" s="479">
        <v>0</v>
      </c>
      <c r="M255" s="479">
        <v>45000</v>
      </c>
      <c r="N255" s="479">
        <v>45000</v>
      </c>
      <c r="O255" s="479">
        <v>0</v>
      </c>
      <c r="P255" s="479">
        <v>0</v>
      </c>
      <c r="Q255" s="479">
        <v>0</v>
      </c>
      <c r="R255" s="479">
        <v>0</v>
      </c>
      <c r="S255" s="492">
        <v>0</v>
      </c>
      <c r="T255" s="463"/>
      <c r="U255" s="463"/>
      <c r="V255" s="463"/>
      <c r="W255" s="463"/>
      <c r="X255" s="463"/>
      <c r="Y255" s="827"/>
      <c r="Z255" s="463"/>
      <c r="AA255" s="463"/>
      <c r="AC255" s="486"/>
      <c r="AK255" s="667"/>
      <c r="AL255" s="667"/>
    </row>
    <row r="256" spans="1:38" s="667" customFormat="1" ht="27.75" customHeight="1">
      <c r="A256" s="460">
        <v>1</v>
      </c>
      <c r="B256" s="485" t="s">
        <v>571</v>
      </c>
      <c r="C256" s="460"/>
      <c r="D256" s="460"/>
      <c r="E256" s="478">
        <v>30000</v>
      </c>
      <c r="F256" s="478">
        <v>15000</v>
      </c>
      <c r="G256" s="478"/>
      <c r="H256" s="478"/>
      <c r="I256" s="478"/>
      <c r="J256" s="478"/>
      <c r="K256" s="478"/>
      <c r="L256" s="478"/>
      <c r="M256" s="478">
        <v>15000</v>
      </c>
      <c r="N256" s="478">
        <v>15000</v>
      </c>
      <c r="O256" s="478"/>
      <c r="P256" s="478"/>
      <c r="Q256" s="478"/>
      <c r="R256" s="478"/>
      <c r="S256" s="493"/>
      <c r="T256" s="460"/>
      <c r="U256" s="460"/>
      <c r="V256" s="460"/>
      <c r="W256" s="460"/>
      <c r="X256" s="460" t="s">
        <v>1688</v>
      </c>
      <c r="Y256" s="826"/>
      <c r="Z256" s="460"/>
      <c r="AA256" s="460"/>
      <c r="AC256" s="462"/>
    </row>
    <row r="257" spans="1:38" s="667" customFormat="1" ht="18.75" customHeight="1">
      <c r="A257" s="460">
        <v>2</v>
      </c>
      <c r="B257" s="485" t="s">
        <v>1772</v>
      </c>
      <c r="C257" s="460"/>
      <c r="D257" s="460"/>
      <c r="E257" s="478">
        <v>50000</v>
      </c>
      <c r="F257" s="478">
        <v>30000</v>
      </c>
      <c r="G257" s="478"/>
      <c r="H257" s="478"/>
      <c r="I257" s="478"/>
      <c r="J257" s="478"/>
      <c r="K257" s="478"/>
      <c r="L257" s="478"/>
      <c r="M257" s="478">
        <v>30000</v>
      </c>
      <c r="N257" s="478">
        <v>30000</v>
      </c>
      <c r="O257" s="478"/>
      <c r="P257" s="478"/>
      <c r="Q257" s="478"/>
      <c r="R257" s="478"/>
      <c r="S257" s="493"/>
      <c r="T257" s="460"/>
      <c r="U257" s="460"/>
      <c r="V257" s="460"/>
      <c r="W257" s="460"/>
      <c r="X257" s="460" t="s">
        <v>1688</v>
      </c>
      <c r="Y257" s="826"/>
      <c r="Z257" s="460"/>
      <c r="AA257" s="460"/>
      <c r="AC257" s="462"/>
    </row>
    <row r="258" spans="1:38" s="668" customFormat="1" ht="33" customHeight="1">
      <c r="A258" s="463" t="s">
        <v>921</v>
      </c>
      <c r="B258" s="487" t="s">
        <v>1037</v>
      </c>
      <c r="C258" s="463"/>
      <c r="D258" s="463"/>
      <c r="E258" s="479">
        <v>65000</v>
      </c>
      <c r="F258" s="479">
        <v>32500</v>
      </c>
      <c r="G258" s="479">
        <v>0</v>
      </c>
      <c r="H258" s="479">
        <v>0</v>
      </c>
      <c r="I258" s="479">
        <v>0</v>
      </c>
      <c r="J258" s="479">
        <v>0</v>
      </c>
      <c r="K258" s="479">
        <v>0</v>
      </c>
      <c r="L258" s="479">
        <v>0</v>
      </c>
      <c r="M258" s="479">
        <v>65000</v>
      </c>
      <c r="N258" s="479">
        <v>32500</v>
      </c>
      <c r="O258" s="479">
        <v>0</v>
      </c>
      <c r="P258" s="479">
        <v>0</v>
      </c>
      <c r="Q258" s="479">
        <v>0</v>
      </c>
      <c r="R258" s="479">
        <v>0</v>
      </c>
      <c r="S258" s="492">
        <v>2.0970129824460657</v>
      </c>
      <c r="T258" s="463"/>
      <c r="U258" s="463"/>
      <c r="V258" s="463"/>
      <c r="W258" s="463"/>
      <c r="X258" s="463"/>
      <c r="Y258" s="827"/>
      <c r="Z258" s="463"/>
      <c r="AA258" s="463"/>
      <c r="AC258" s="486"/>
      <c r="AK258" s="667"/>
      <c r="AL258" s="667"/>
    </row>
    <row r="259" spans="1:38" s="668" customFormat="1" ht="33" customHeight="1">
      <c r="A259" s="466" t="s">
        <v>459</v>
      </c>
      <c r="B259" s="467" t="s">
        <v>461</v>
      </c>
      <c r="C259" s="463"/>
      <c r="D259" s="463"/>
      <c r="E259" s="479">
        <v>65000</v>
      </c>
      <c r="F259" s="479">
        <v>32500</v>
      </c>
      <c r="G259" s="479">
        <v>0</v>
      </c>
      <c r="H259" s="479">
        <v>0</v>
      </c>
      <c r="I259" s="479">
        <v>0</v>
      </c>
      <c r="J259" s="479">
        <v>0</v>
      </c>
      <c r="K259" s="479">
        <v>0</v>
      </c>
      <c r="L259" s="479">
        <v>0</v>
      </c>
      <c r="M259" s="479">
        <v>65000</v>
      </c>
      <c r="N259" s="479">
        <v>32500</v>
      </c>
      <c r="O259" s="479">
        <v>0</v>
      </c>
      <c r="P259" s="479">
        <v>0</v>
      </c>
      <c r="Q259" s="479">
        <v>0</v>
      </c>
      <c r="R259" s="479">
        <v>0</v>
      </c>
      <c r="S259" s="492">
        <v>0</v>
      </c>
      <c r="T259" s="463"/>
      <c r="U259" s="463"/>
      <c r="V259" s="463"/>
      <c r="W259" s="463"/>
      <c r="X259" s="463"/>
      <c r="Y259" s="827"/>
      <c r="Z259" s="463"/>
      <c r="AA259" s="463"/>
      <c r="AC259" s="486"/>
      <c r="AK259" s="667"/>
      <c r="AL259" s="667"/>
    </row>
    <row r="260" spans="1:38" s="667" customFormat="1" ht="31.5">
      <c r="A260" s="460">
        <v>1</v>
      </c>
      <c r="B260" s="485" t="s">
        <v>1431</v>
      </c>
      <c r="C260" s="460"/>
      <c r="D260" s="460"/>
      <c r="E260" s="478">
        <v>20000</v>
      </c>
      <c r="F260" s="478">
        <v>10000</v>
      </c>
      <c r="G260" s="478"/>
      <c r="H260" s="478"/>
      <c r="I260" s="478"/>
      <c r="J260" s="478"/>
      <c r="K260" s="478"/>
      <c r="L260" s="478"/>
      <c r="M260" s="478">
        <v>20000</v>
      </c>
      <c r="N260" s="478">
        <v>10000</v>
      </c>
      <c r="O260" s="478"/>
      <c r="P260" s="478"/>
      <c r="Q260" s="478"/>
      <c r="R260" s="478"/>
      <c r="S260" s="493"/>
      <c r="T260" s="460"/>
      <c r="U260" s="460"/>
      <c r="V260" s="460"/>
      <c r="W260" s="460"/>
      <c r="X260" s="460" t="s">
        <v>1434</v>
      </c>
      <c r="Y260" s="826"/>
      <c r="Z260" s="460"/>
      <c r="AA260" s="460"/>
      <c r="AC260" s="462"/>
    </row>
    <row r="261" spans="1:38" s="667" customFormat="1" ht="94.5" customHeight="1">
      <c r="A261" s="460">
        <v>2</v>
      </c>
      <c r="B261" s="485" t="s">
        <v>1712</v>
      </c>
      <c r="C261" s="460"/>
      <c r="D261" s="460"/>
      <c r="E261" s="478">
        <v>45000</v>
      </c>
      <c r="F261" s="478">
        <v>22500</v>
      </c>
      <c r="G261" s="478"/>
      <c r="H261" s="478"/>
      <c r="I261" s="478"/>
      <c r="J261" s="478"/>
      <c r="K261" s="478"/>
      <c r="L261" s="478"/>
      <c r="M261" s="478">
        <v>45000</v>
      </c>
      <c r="N261" s="478">
        <v>22500</v>
      </c>
      <c r="O261" s="478"/>
      <c r="P261" s="478"/>
      <c r="Q261" s="478"/>
      <c r="R261" s="478"/>
      <c r="S261" s="493"/>
      <c r="T261" s="460"/>
      <c r="U261" s="460"/>
      <c r="V261" s="460"/>
      <c r="W261" s="460"/>
      <c r="X261" s="460" t="s">
        <v>1434</v>
      </c>
      <c r="Y261" s="826"/>
      <c r="Z261" s="460"/>
      <c r="AA261" s="460"/>
      <c r="AC261" s="462"/>
    </row>
    <row r="262" spans="1:38" s="668" customFormat="1" ht="15" hidden="1" customHeight="1">
      <c r="A262" s="463"/>
      <c r="B262" s="487"/>
      <c r="C262" s="463"/>
      <c r="D262" s="463"/>
      <c r="E262" s="479"/>
      <c r="F262" s="479"/>
      <c r="G262" s="479"/>
      <c r="H262" s="479"/>
      <c r="I262" s="479"/>
      <c r="J262" s="479"/>
      <c r="K262" s="479"/>
      <c r="L262" s="479"/>
      <c r="M262" s="479"/>
      <c r="N262" s="479"/>
      <c r="O262" s="479"/>
      <c r="P262" s="479"/>
      <c r="Q262" s="479"/>
      <c r="R262" s="479"/>
      <c r="S262" s="492"/>
      <c r="T262" s="463"/>
      <c r="U262" s="463"/>
      <c r="V262" s="463"/>
      <c r="W262" s="463"/>
      <c r="X262" s="463"/>
      <c r="Y262" s="827"/>
      <c r="Z262" s="463"/>
      <c r="AA262" s="463"/>
      <c r="AC262" s="486"/>
      <c r="AK262" s="667"/>
      <c r="AL262" s="667"/>
    </row>
    <row r="263" spans="1:38" s="668" customFormat="1" ht="33" customHeight="1">
      <c r="A263" s="463" t="s">
        <v>922</v>
      </c>
      <c r="B263" s="487" t="s">
        <v>1038</v>
      </c>
      <c r="C263" s="463"/>
      <c r="D263" s="463"/>
      <c r="E263" s="479">
        <v>2504053</v>
      </c>
      <c r="F263" s="479">
        <v>1043915</v>
      </c>
      <c r="G263" s="479">
        <v>1309651</v>
      </c>
      <c r="H263" s="479">
        <v>131067</v>
      </c>
      <c r="I263" s="479">
        <v>98550</v>
      </c>
      <c r="J263" s="479">
        <v>85972</v>
      </c>
      <c r="K263" s="479">
        <v>0</v>
      </c>
      <c r="L263" s="479">
        <v>0</v>
      </c>
      <c r="M263" s="479">
        <v>974283</v>
      </c>
      <c r="N263" s="479">
        <v>797368.5</v>
      </c>
      <c r="O263" s="479">
        <v>0</v>
      </c>
      <c r="P263" s="479">
        <v>0</v>
      </c>
      <c r="Q263" s="479">
        <v>0</v>
      </c>
      <c r="R263" s="479">
        <v>0</v>
      </c>
      <c r="S263" s="492"/>
      <c r="T263" s="463"/>
      <c r="U263" s="463"/>
      <c r="V263" s="463"/>
      <c r="W263" s="463"/>
      <c r="X263" s="463"/>
      <c r="Y263" s="827"/>
      <c r="Z263" s="463"/>
      <c r="AA263" s="463"/>
      <c r="AC263" s="486"/>
      <c r="AK263" s="667"/>
      <c r="AL263" s="667"/>
    </row>
    <row r="264" spans="1:38" s="668" customFormat="1" ht="33" customHeight="1">
      <c r="A264" s="463" t="s">
        <v>1039</v>
      </c>
      <c r="B264" s="487" t="s">
        <v>1040</v>
      </c>
      <c r="C264" s="463"/>
      <c r="D264" s="463"/>
      <c r="E264" s="479">
        <v>642400</v>
      </c>
      <c r="F264" s="479">
        <v>395100</v>
      </c>
      <c r="G264" s="479">
        <v>311626</v>
      </c>
      <c r="H264" s="479">
        <v>75626</v>
      </c>
      <c r="I264" s="479">
        <v>0</v>
      </c>
      <c r="J264" s="479">
        <v>0</v>
      </c>
      <c r="K264" s="479">
        <v>0</v>
      </c>
      <c r="L264" s="479">
        <v>0</v>
      </c>
      <c r="M264" s="479">
        <v>303581</v>
      </c>
      <c r="N264" s="479">
        <v>272027.5</v>
      </c>
      <c r="O264" s="479">
        <v>0</v>
      </c>
      <c r="P264" s="479">
        <v>0</v>
      </c>
      <c r="Q264" s="479">
        <v>0</v>
      </c>
      <c r="R264" s="479">
        <v>0</v>
      </c>
      <c r="S264" s="492">
        <v>17.552159971764528</v>
      </c>
      <c r="T264" s="463"/>
      <c r="U264" s="463"/>
      <c r="V264" s="463"/>
      <c r="W264" s="463"/>
      <c r="X264" s="463"/>
      <c r="Y264" s="827"/>
      <c r="Z264" s="463"/>
      <c r="AA264" s="463"/>
      <c r="AC264" s="486"/>
      <c r="AK264" s="667"/>
      <c r="AL264" s="667"/>
    </row>
    <row r="265" spans="1:38" s="668" customFormat="1" ht="33" customHeight="1">
      <c r="A265" s="466" t="s">
        <v>459</v>
      </c>
      <c r="B265" s="467" t="s">
        <v>456</v>
      </c>
      <c r="C265" s="463"/>
      <c r="D265" s="463"/>
      <c r="E265" s="479">
        <v>477800</v>
      </c>
      <c r="F265" s="479">
        <v>230500</v>
      </c>
      <c r="G265" s="479">
        <v>310826</v>
      </c>
      <c r="H265" s="479">
        <v>74826</v>
      </c>
      <c r="I265" s="479">
        <v>0</v>
      </c>
      <c r="J265" s="479">
        <v>0</v>
      </c>
      <c r="K265" s="479">
        <v>0</v>
      </c>
      <c r="L265" s="479">
        <v>0</v>
      </c>
      <c r="M265" s="479">
        <v>146781</v>
      </c>
      <c r="N265" s="479">
        <v>115227.5</v>
      </c>
      <c r="O265" s="479">
        <v>0</v>
      </c>
      <c r="P265" s="479">
        <v>0</v>
      </c>
      <c r="Q265" s="479">
        <v>0</v>
      </c>
      <c r="R265" s="479">
        <v>0</v>
      </c>
      <c r="S265" s="492">
        <v>0</v>
      </c>
      <c r="T265" s="479">
        <f>SUM(T266:T268)</f>
        <v>0</v>
      </c>
      <c r="U265" s="479">
        <f>SUM(U266:U268)</f>
        <v>0</v>
      </c>
      <c r="V265" s="479">
        <f>SUM(V266:V268)</f>
        <v>0</v>
      </c>
      <c r="W265" s="479">
        <f>SUM(W266:W268)</f>
        <v>0</v>
      </c>
      <c r="X265" s="463"/>
      <c r="Y265" s="827"/>
      <c r="Z265" s="463"/>
      <c r="AA265" s="463"/>
      <c r="AC265" s="486"/>
      <c r="AK265" s="667"/>
      <c r="AL265" s="667"/>
    </row>
    <row r="266" spans="1:38" s="667" customFormat="1" ht="33.75" customHeight="1">
      <c r="A266" s="460">
        <v>1</v>
      </c>
      <c r="B266" s="485" t="s">
        <v>529</v>
      </c>
      <c r="C266" s="460"/>
      <c r="D266" s="460" t="s">
        <v>1101</v>
      </c>
      <c r="E266" s="478">
        <v>60000</v>
      </c>
      <c r="F266" s="478">
        <v>60000</v>
      </c>
      <c r="G266" s="478">
        <v>8826</v>
      </c>
      <c r="H266" s="478">
        <v>8826</v>
      </c>
      <c r="I266" s="478"/>
      <c r="J266" s="478"/>
      <c r="K266" s="478"/>
      <c r="L266" s="478"/>
      <c r="M266" s="478">
        <v>51174</v>
      </c>
      <c r="N266" s="478">
        <v>51174</v>
      </c>
      <c r="O266" s="478"/>
      <c r="P266" s="478"/>
      <c r="Q266" s="478"/>
      <c r="R266" s="478"/>
      <c r="S266" s="493"/>
      <c r="T266" s="460"/>
      <c r="U266" s="460"/>
      <c r="V266" s="460"/>
      <c r="W266" s="460"/>
      <c r="X266" s="460"/>
      <c r="Y266" s="826"/>
      <c r="Z266" s="460"/>
      <c r="AA266" s="460"/>
      <c r="AC266" s="462"/>
    </row>
    <row r="267" spans="1:38" s="667" customFormat="1" ht="38.25">
      <c r="A267" s="460">
        <v>2</v>
      </c>
      <c r="B267" s="485" t="s">
        <v>536</v>
      </c>
      <c r="C267" s="460"/>
      <c r="D267" s="488" t="s">
        <v>1103</v>
      </c>
      <c r="E267" s="478">
        <v>355300</v>
      </c>
      <c r="F267" s="478">
        <v>120000</v>
      </c>
      <c r="G267" s="478">
        <v>272000</v>
      </c>
      <c r="H267" s="478">
        <v>48000</v>
      </c>
      <c r="I267" s="478"/>
      <c r="J267" s="478"/>
      <c r="K267" s="478"/>
      <c r="L267" s="478"/>
      <c r="M267" s="478">
        <v>63107</v>
      </c>
      <c r="N267" s="478">
        <v>31553.5</v>
      </c>
      <c r="O267" s="478"/>
      <c r="P267" s="478"/>
      <c r="Q267" s="478"/>
      <c r="R267" s="478"/>
      <c r="S267" s="493"/>
      <c r="T267" s="460"/>
      <c r="U267" s="460"/>
      <c r="V267" s="460"/>
      <c r="W267" s="460"/>
      <c r="X267" s="460" t="s">
        <v>1102</v>
      </c>
      <c r="Y267" s="826"/>
      <c r="Z267" s="460"/>
      <c r="AA267" s="460"/>
      <c r="AC267" s="462"/>
    </row>
    <row r="268" spans="1:38" s="667" customFormat="1" ht="38.25">
      <c r="A268" s="460">
        <v>3</v>
      </c>
      <c r="B268" s="485" t="s">
        <v>567</v>
      </c>
      <c r="C268" s="460"/>
      <c r="D268" s="488" t="s">
        <v>1100</v>
      </c>
      <c r="E268" s="478">
        <v>62500</v>
      </c>
      <c r="F268" s="478">
        <v>50500</v>
      </c>
      <c r="G268" s="478">
        <v>30000</v>
      </c>
      <c r="H268" s="478">
        <v>18000</v>
      </c>
      <c r="I268" s="478"/>
      <c r="J268" s="478"/>
      <c r="K268" s="478"/>
      <c r="L268" s="478"/>
      <c r="M268" s="478">
        <v>32500</v>
      </c>
      <c r="N268" s="478">
        <v>32500</v>
      </c>
      <c r="O268" s="478"/>
      <c r="P268" s="478"/>
      <c r="Q268" s="478"/>
      <c r="R268" s="478"/>
      <c r="S268" s="493"/>
      <c r="T268" s="460"/>
      <c r="U268" s="460"/>
      <c r="V268" s="460"/>
      <c r="W268" s="460"/>
      <c r="X268" s="460"/>
      <c r="Y268" s="826"/>
      <c r="Z268" s="460"/>
      <c r="AA268" s="460"/>
      <c r="AC268" s="462"/>
    </row>
    <row r="269" spans="1:38" s="668" customFormat="1" ht="33" customHeight="1">
      <c r="A269" s="466" t="s">
        <v>460</v>
      </c>
      <c r="B269" s="467" t="s">
        <v>461</v>
      </c>
      <c r="C269" s="463"/>
      <c r="D269" s="463"/>
      <c r="E269" s="479">
        <v>164600</v>
      </c>
      <c r="F269" s="479">
        <v>164600</v>
      </c>
      <c r="G269" s="479">
        <v>800</v>
      </c>
      <c r="H269" s="479">
        <v>800</v>
      </c>
      <c r="I269" s="479">
        <v>0</v>
      </c>
      <c r="J269" s="479">
        <v>0</v>
      </c>
      <c r="K269" s="479">
        <v>0</v>
      </c>
      <c r="L269" s="479">
        <v>0</v>
      </c>
      <c r="M269" s="479">
        <v>156800</v>
      </c>
      <c r="N269" s="479">
        <v>156800</v>
      </c>
      <c r="O269" s="479">
        <v>0</v>
      </c>
      <c r="P269" s="479">
        <v>0</v>
      </c>
      <c r="Q269" s="479">
        <v>0</v>
      </c>
      <c r="R269" s="479">
        <v>0</v>
      </c>
      <c r="S269" s="492">
        <v>0</v>
      </c>
      <c r="T269" s="479">
        <f t="shared" ref="T269:W269" si="5">SUM(T270:T276)</f>
        <v>0</v>
      </c>
      <c r="U269" s="479">
        <f t="shared" si="5"/>
        <v>0</v>
      </c>
      <c r="V269" s="479">
        <f t="shared" si="5"/>
        <v>0</v>
      </c>
      <c r="W269" s="479">
        <f t="shared" si="5"/>
        <v>0</v>
      </c>
      <c r="X269" s="463"/>
      <c r="Y269" s="827"/>
      <c r="Z269" s="463"/>
      <c r="AA269" s="463"/>
      <c r="AC269" s="486"/>
      <c r="AK269" s="667"/>
      <c r="AL269" s="667"/>
    </row>
    <row r="270" spans="1:38" s="667" customFormat="1" ht="50.25" customHeight="1">
      <c r="A270" s="460">
        <v>1</v>
      </c>
      <c r="B270" s="485" t="s">
        <v>559</v>
      </c>
      <c r="C270" s="460"/>
      <c r="D270" s="460" t="s">
        <v>1734</v>
      </c>
      <c r="E270" s="478">
        <v>39800</v>
      </c>
      <c r="F270" s="478">
        <v>39800</v>
      </c>
      <c r="G270" s="478">
        <v>200</v>
      </c>
      <c r="H270" s="478">
        <v>200</v>
      </c>
      <c r="I270" s="478"/>
      <c r="J270" s="478"/>
      <c r="K270" s="478"/>
      <c r="L270" s="478"/>
      <c r="M270" s="478">
        <v>39600</v>
      </c>
      <c r="N270" s="478">
        <v>39600</v>
      </c>
      <c r="O270" s="478"/>
      <c r="P270" s="478"/>
      <c r="Q270" s="478"/>
      <c r="R270" s="478"/>
      <c r="S270" s="493"/>
      <c r="T270" s="460"/>
      <c r="U270" s="460"/>
      <c r="V270" s="460"/>
      <c r="W270" s="460"/>
      <c r="X270" s="460"/>
      <c r="Y270" s="826"/>
      <c r="Z270" s="460"/>
      <c r="AA270" s="460"/>
      <c r="AC270" s="462"/>
    </row>
    <row r="271" spans="1:38" s="667" customFormat="1" ht="33" customHeight="1">
      <c r="A271" s="460">
        <v>2</v>
      </c>
      <c r="B271" s="485" t="s">
        <v>968</v>
      </c>
      <c r="C271" s="460"/>
      <c r="D271" s="460" t="s">
        <v>1732</v>
      </c>
      <c r="E271" s="478">
        <v>30000</v>
      </c>
      <c r="F271" s="478">
        <v>30000</v>
      </c>
      <c r="G271" s="478">
        <v>200</v>
      </c>
      <c r="H271" s="478">
        <v>200</v>
      </c>
      <c r="I271" s="478"/>
      <c r="J271" s="478"/>
      <c r="K271" s="478"/>
      <c r="L271" s="478"/>
      <c r="M271" s="478">
        <v>29800</v>
      </c>
      <c r="N271" s="478">
        <v>29800</v>
      </c>
      <c r="O271" s="478"/>
      <c r="P271" s="478"/>
      <c r="Q271" s="478"/>
      <c r="R271" s="478"/>
      <c r="S271" s="493"/>
      <c r="T271" s="460"/>
      <c r="U271" s="460"/>
      <c r="V271" s="460"/>
      <c r="W271" s="460"/>
      <c r="X271" s="460"/>
      <c r="Y271" s="826"/>
      <c r="Z271" s="460"/>
      <c r="AA271" s="460"/>
      <c r="AC271" s="462"/>
    </row>
    <row r="272" spans="1:38" s="667" customFormat="1" ht="33" customHeight="1">
      <c r="A272" s="460">
        <v>3</v>
      </c>
      <c r="B272" s="485" t="s">
        <v>975</v>
      </c>
      <c r="C272" s="460"/>
      <c r="D272" s="460" t="s">
        <v>1735</v>
      </c>
      <c r="E272" s="478">
        <v>39800</v>
      </c>
      <c r="F272" s="478">
        <v>39800</v>
      </c>
      <c r="G272" s="478">
        <v>200</v>
      </c>
      <c r="H272" s="478">
        <v>200</v>
      </c>
      <c r="I272" s="478"/>
      <c r="J272" s="478"/>
      <c r="K272" s="478"/>
      <c r="L272" s="478"/>
      <c r="M272" s="478">
        <v>39600</v>
      </c>
      <c r="N272" s="478">
        <v>39600</v>
      </c>
      <c r="O272" s="478"/>
      <c r="P272" s="478"/>
      <c r="Q272" s="478"/>
      <c r="R272" s="478"/>
      <c r="S272" s="493"/>
      <c r="T272" s="460"/>
      <c r="U272" s="460"/>
      <c r="V272" s="460"/>
      <c r="W272" s="460"/>
      <c r="X272" s="460"/>
      <c r="Y272" s="826"/>
      <c r="Z272" s="460"/>
      <c r="AA272" s="460"/>
      <c r="AC272" s="462"/>
    </row>
    <row r="273" spans="1:38" s="667" customFormat="1" ht="33" customHeight="1">
      <c r="A273" s="460">
        <v>4</v>
      </c>
      <c r="B273" s="485" t="s">
        <v>969</v>
      </c>
      <c r="C273" s="460"/>
      <c r="D273" s="460" t="s">
        <v>1733</v>
      </c>
      <c r="E273" s="478">
        <v>30000</v>
      </c>
      <c r="F273" s="478">
        <v>30000</v>
      </c>
      <c r="G273" s="478">
        <v>200</v>
      </c>
      <c r="H273" s="478">
        <v>200</v>
      </c>
      <c r="I273" s="478"/>
      <c r="J273" s="478"/>
      <c r="K273" s="478"/>
      <c r="L273" s="478"/>
      <c r="M273" s="478">
        <v>29800</v>
      </c>
      <c r="N273" s="478">
        <v>29800</v>
      </c>
      <c r="O273" s="478"/>
      <c r="P273" s="478"/>
      <c r="Q273" s="478"/>
      <c r="R273" s="478"/>
      <c r="S273" s="493"/>
      <c r="T273" s="460"/>
      <c r="U273" s="460"/>
      <c r="V273" s="460"/>
      <c r="W273" s="460"/>
      <c r="X273" s="460"/>
      <c r="Y273" s="826"/>
      <c r="Z273" s="460"/>
      <c r="AA273" s="460"/>
      <c r="AC273" s="462"/>
    </row>
    <row r="274" spans="1:38" s="667" customFormat="1" ht="47.25">
      <c r="A274" s="460">
        <v>5</v>
      </c>
      <c r="B274" s="485" t="s">
        <v>1186</v>
      </c>
      <c r="C274" s="460"/>
      <c r="D274" s="460"/>
      <c r="E274" s="478">
        <v>11000</v>
      </c>
      <c r="F274" s="478">
        <v>11000</v>
      </c>
      <c r="G274" s="478"/>
      <c r="H274" s="478"/>
      <c r="I274" s="478"/>
      <c r="J274" s="478"/>
      <c r="K274" s="478"/>
      <c r="L274" s="478"/>
      <c r="M274" s="478">
        <v>11000</v>
      </c>
      <c r="N274" s="478">
        <v>11000</v>
      </c>
      <c r="O274" s="478"/>
      <c r="P274" s="478"/>
      <c r="Q274" s="478"/>
      <c r="R274" s="478"/>
      <c r="S274" s="493"/>
      <c r="T274" s="460"/>
      <c r="U274" s="460"/>
      <c r="V274" s="460"/>
      <c r="W274" s="460"/>
      <c r="X274" s="460" t="s">
        <v>1185</v>
      </c>
      <c r="Y274" s="826"/>
      <c r="Z274" s="460"/>
      <c r="AA274" s="460"/>
      <c r="AC274" s="462"/>
    </row>
    <row r="275" spans="1:38" s="667" customFormat="1" ht="33" customHeight="1">
      <c r="A275" s="460">
        <v>6</v>
      </c>
      <c r="B275" s="485" t="s">
        <v>1085</v>
      </c>
      <c r="C275" s="460"/>
      <c r="D275" s="460"/>
      <c r="E275" s="478">
        <v>14000</v>
      </c>
      <c r="F275" s="478">
        <v>14000</v>
      </c>
      <c r="G275" s="478"/>
      <c r="H275" s="478"/>
      <c r="I275" s="478"/>
      <c r="J275" s="478"/>
      <c r="K275" s="478"/>
      <c r="L275" s="478"/>
      <c r="M275" s="478">
        <v>7000</v>
      </c>
      <c r="N275" s="478">
        <v>7000</v>
      </c>
      <c r="O275" s="478"/>
      <c r="P275" s="478"/>
      <c r="Q275" s="478"/>
      <c r="R275" s="478"/>
      <c r="S275" s="493"/>
      <c r="T275" s="460"/>
      <c r="U275" s="460"/>
      <c r="V275" s="460"/>
      <c r="W275" s="460"/>
      <c r="X275" s="460"/>
      <c r="Y275" s="826"/>
      <c r="Z275" s="460"/>
      <c r="AA275" s="460"/>
      <c r="AC275" s="462"/>
    </row>
    <row r="276" spans="1:38" s="667" customFormat="1" ht="18.75" hidden="1" customHeight="1">
      <c r="A276" s="460"/>
      <c r="B276" s="485"/>
      <c r="C276" s="460"/>
      <c r="D276" s="460"/>
      <c r="E276" s="478"/>
      <c r="F276" s="478"/>
      <c r="G276" s="478"/>
      <c r="H276" s="478"/>
      <c r="I276" s="478"/>
      <c r="J276" s="478"/>
      <c r="K276" s="478"/>
      <c r="L276" s="478"/>
      <c r="M276" s="478"/>
      <c r="N276" s="478"/>
      <c r="O276" s="478"/>
      <c r="P276" s="478"/>
      <c r="Q276" s="478"/>
      <c r="R276" s="478"/>
      <c r="S276" s="493"/>
      <c r="T276" s="460"/>
      <c r="U276" s="460"/>
      <c r="V276" s="460"/>
      <c r="W276" s="460"/>
      <c r="X276" s="460"/>
      <c r="Y276" s="826"/>
      <c r="Z276" s="460"/>
      <c r="AA276" s="460"/>
      <c r="AC276" s="462"/>
    </row>
    <row r="277" spans="1:38" s="668" customFormat="1" ht="27.75" customHeight="1">
      <c r="A277" s="463" t="s">
        <v>1041</v>
      </c>
      <c r="B277" s="487" t="s">
        <v>49</v>
      </c>
      <c r="C277" s="463"/>
      <c r="D277" s="463"/>
      <c r="E277" s="479"/>
      <c r="F277" s="479"/>
      <c r="G277" s="479"/>
      <c r="H277" s="479"/>
      <c r="I277" s="479"/>
      <c r="J277" s="479"/>
      <c r="K277" s="479"/>
      <c r="L277" s="479"/>
      <c r="M277" s="479"/>
      <c r="N277" s="479"/>
      <c r="O277" s="479"/>
      <c r="P277" s="479"/>
      <c r="Q277" s="479"/>
      <c r="R277" s="479"/>
      <c r="S277" s="492">
        <v>0</v>
      </c>
      <c r="T277" s="463"/>
      <c r="U277" s="463"/>
      <c r="V277" s="463"/>
      <c r="W277" s="463"/>
      <c r="X277" s="463"/>
      <c r="Y277" s="827"/>
      <c r="Z277" s="463"/>
      <c r="AA277" s="463"/>
      <c r="AC277" s="486"/>
      <c r="AK277" s="667"/>
      <c r="AL277" s="667"/>
    </row>
    <row r="278" spans="1:38" s="668" customFormat="1" ht="28.5" customHeight="1">
      <c r="A278" s="463" t="s">
        <v>1042</v>
      </c>
      <c r="B278" s="487" t="s">
        <v>53</v>
      </c>
      <c r="C278" s="463"/>
      <c r="D278" s="463"/>
      <c r="E278" s="479">
        <v>1385645</v>
      </c>
      <c r="F278" s="479">
        <v>309219</v>
      </c>
      <c r="G278" s="479">
        <v>945822</v>
      </c>
      <c r="H278" s="479">
        <v>4800</v>
      </c>
      <c r="I278" s="479">
        <v>98550</v>
      </c>
      <c r="J278" s="479">
        <v>85972</v>
      </c>
      <c r="K278" s="479">
        <v>0</v>
      </c>
      <c r="L278" s="479">
        <v>0</v>
      </c>
      <c r="M278" s="479">
        <v>371912</v>
      </c>
      <c r="N278" s="479">
        <v>254511</v>
      </c>
      <c r="O278" s="479">
        <v>0</v>
      </c>
      <c r="P278" s="479">
        <v>0</v>
      </c>
      <c r="Q278" s="479">
        <v>0</v>
      </c>
      <c r="R278" s="479">
        <v>0</v>
      </c>
      <c r="S278" s="492">
        <v>16.42193449770248</v>
      </c>
      <c r="T278" s="463"/>
      <c r="U278" s="463"/>
      <c r="V278" s="463"/>
      <c r="W278" s="463"/>
      <c r="X278" s="463"/>
      <c r="Y278" s="827"/>
      <c r="Z278" s="463"/>
      <c r="AA278" s="463"/>
      <c r="AC278" s="486"/>
      <c r="AK278" s="667"/>
      <c r="AL278" s="667"/>
    </row>
    <row r="279" spans="1:38" s="668" customFormat="1" ht="33" customHeight="1">
      <c r="A279" s="466" t="s">
        <v>459</v>
      </c>
      <c r="B279" s="467" t="s">
        <v>456</v>
      </c>
      <c r="C279" s="463"/>
      <c r="D279" s="463"/>
      <c r="E279" s="479">
        <v>1017845</v>
      </c>
      <c r="F279" s="479">
        <v>28819</v>
      </c>
      <c r="G279" s="479">
        <v>944522</v>
      </c>
      <c r="H279" s="479">
        <v>3500</v>
      </c>
      <c r="I279" s="479">
        <v>8050</v>
      </c>
      <c r="J279" s="479">
        <v>8050</v>
      </c>
      <c r="K279" s="479">
        <v>0</v>
      </c>
      <c r="L279" s="479">
        <v>0</v>
      </c>
      <c r="M279" s="479">
        <v>71312</v>
      </c>
      <c r="N279" s="479">
        <v>30411</v>
      </c>
      <c r="O279" s="479">
        <v>0</v>
      </c>
      <c r="P279" s="479">
        <v>0</v>
      </c>
      <c r="Q279" s="479">
        <v>0</v>
      </c>
      <c r="R279" s="479">
        <v>0</v>
      </c>
      <c r="S279" s="492">
        <v>0</v>
      </c>
      <c r="T279" s="463"/>
      <c r="U279" s="463"/>
      <c r="V279" s="463"/>
      <c r="W279" s="463"/>
      <c r="X279" s="463"/>
      <c r="Y279" s="827"/>
      <c r="Z279" s="463"/>
      <c r="AA279" s="463"/>
      <c r="AC279" s="486"/>
      <c r="AK279" s="667"/>
      <c r="AL279" s="667"/>
    </row>
    <row r="280" spans="1:38" s="668" customFormat="1" ht="42.75" customHeight="1">
      <c r="A280" s="670">
        <v>1</v>
      </c>
      <c r="B280" s="469" t="s">
        <v>1082</v>
      </c>
      <c r="C280" s="469"/>
      <c r="D280" s="488" t="s">
        <v>546</v>
      </c>
      <c r="E280" s="465">
        <v>105000</v>
      </c>
      <c r="F280" s="465">
        <v>10500</v>
      </c>
      <c r="G280" s="465">
        <v>85000</v>
      </c>
      <c r="H280" s="465">
        <v>3500</v>
      </c>
      <c r="I280" s="465">
        <v>7000</v>
      </c>
      <c r="J280" s="465">
        <v>7000</v>
      </c>
      <c r="K280" s="465"/>
      <c r="L280" s="465"/>
      <c r="M280" s="465">
        <v>29773</v>
      </c>
      <c r="N280" s="465">
        <v>9773</v>
      </c>
      <c r="O280" s="478"/>
      <c r="P280" s="478"/>
      <c r="Q280" s="478"/>
      <c r="R280" s="478"/>
      <c r="S280" s="493"/>
      <c r="T280" s="460"/>
      <c r="U280" s="460"/>
      <c r="V280" s="460"/>
      <c r="W280" s="460"/>
      <c r="X280" s="460" t="s">
        <v>1440</v>
      </c>
      <c r="Y280" s="827"/>
      <c r="Z280" s="463"/>
      <c r="AA280" s="463"/>
      <c r="AC280" s="486"/>
      <c r="AK280" s="667"/>
      <c r="AL280" s="667"/>
    </row>
    <row r="281" spans="1:38" s="667" customFormat="1" ht="33" customHeight="1">
      <c r="A281" s="460">
        <v>2</v>
      </c>
      <c r="B281" s="485" t="s">
        <v>1086</v>
      </c>
      <c r="C281" s="460"/>
      <c r="D281" s="488" t="s">
        <v>1087</v>
      </c>
      <c r="E281" s="478">
        <v>7500</v>
      </c>
      <c r="F281" s="478">
        <v>2969</v>
      </c>
      <c r="G281" s="478">
        <v>1930</v>
      </c>
      <c r="H281" s="478"/>
      <c r="I281" s="478"/>
      <c r="J281" s="478"/>
      <c r="K281" s="478"/>
      <c r="L281" s="478"/>
      <c r="M281" s="478">
        <v>5570</v>
      </c>
      <c r="N281" s="478">
        <v>2969</v>
      </c>
      <c r="O281" s="478"/>
      <c r="P281" s="478"/>
      <c r="Q281" s="478"/>
      <c r="R281" s="478"/>
      <c r="S281" s="493"/>
      <c r="T281" s="460"/>
      <c r="U281" s="460"/>
      <c r="V281" s="460"/>
      <c r="W281" s="460"/>
      <c r="X281" s="460"/>
      <c r="Y281" s="826"/>
      <c r="Z281" s="460"/>
      <c r="AA281" s="460"/>
      <c r="AC281" s="462"/>
    </row>
    <row r="282" spans="1:38" s="667" customFormat="1" ht="33" customHeight="1">
      <c r="A282" s="460">
        <v>3</v>
      </c>
      <c r="B282" s="485" t="s">
        <v>1411</v>
      </c>
      <c r="C282" s="460"/>
      <c r="D282" s="460" t="s">
        <v>1412</v>
      </c>
      <c r="E282" s="478">
        <v>862695</v>
      </c>
      <c r="F282" s="478"/>
      <c r="G282" s="478">
        <v>848592</v>
      </c>
      <c r="H282" s="478"/>
      <c r="I282" s="478"/>
      <c r="J282" s="478"/>
      <c r="K282" s="478"/>
      <c r="L282" s="478"/>
      <c r="M282" s="478">
        <v>2319</v>
      </c>
      <c r="N282" s="478">
        <v>2319</v>
      </c>
      <c r="O282" s="478"/>
      <c r="P282" s="478"/>
      <c r="Q282" s="478"/>
      <c r="R282" s="478"/>
      <c r="S282" s="493"/>
      <c r="T282" s="460"/>
      <c r="U282" s="460"/>
      <c r="V282" s="460"/>
      <c r="W282" s="460"/>
      <c r="X282" s="460" t="s">
        <v>1432</v>
      </c>
      <c r="Y282" s="826"/>
      <c r="Z282" s="460"/>
      <c r="AA282" s="460"/>
      <c r="AC282" s="462"/>
    </row>
    <row r="283" spans="1:38" s="667" customFormat="1" ht="45.75" customHeight="1">
      <c r="A283" s="670">
        <v>4</v>
      </c>
      <c r="B283" s="469" t="s">
        <v>469</v>
      </c>
      <c r="C283" s="469"/>
      <c r="D283" s="488" t="s">
        <v>1083</v>
      </c>
      <c r="E283" s="465">
        <v>10050</v>
      </c>
      <c r="F283" s="465">
        <v>1050</v>
      </c>
      <c r="G283" s="465">
        <v>9000</v>
      </c>
      <c r="H283" s="465"/>
      <c r="I283" s="465">
        <v>1050</v>
      </c>
      <c r="J283" s="465">
        <v>1050</v>
      </c>
      <c r="K283" s="465"/>
      <c r="L283" s="465"/>
      <c r="M283" s="465">
        <v>1050</v>
      </c>
      <c r="N283" s="465">
        <v>1050</v>
      </c>
      <c r="O283" s="478"/>
      <c r="P283" s="478"/>
      <c r="Q283" s="478"/>
      <c r="R283" s="478"/>
      <c r="S283" s="493"/>
      <c r="T283" s="460"/>
      <c r="U283" s="460"/>
      <c r="V283" s="460"/>
      <c r="W283" s="460"/>
      <c r="X283" s="460"/>
      <c r="Y283" s="826"/>
      <c r="Z283" s="460"/>
      <c r="AA283" s="460"/>
      <c r="AC283" s="462"/>
    </row>
    <row r="284" spans="1:38" s="667" customFormat="1" ht="50.25" customHeight="1">
      <c r="A284" s="460">
        <v>5</v>
      </c>
      <c r="B284" s="485" t="s">
        <v>1444</v>
      </c>
      <c r="C284" s="460"/>
      <c r="D284" s="460" t="s">
        <v>1446</v>
      </c>
      <c r="E284" s="478">
        <v>19000</v>
      </c>
      <c r="F284" s="478">
        <v>10500</v>
      </c>
      <c r="G284" s="478"/>
      <c r="H284" s="478"/>
      <c r="I284" s="478"/>
      <c r="J284" s="478"/>
      <c r="K284" s="478"/>
      <c r="L284" s="478"/>
      <c r="M284" s="478">
        <v>19000</v>
      </c>
      <c r="N284" s="478">
        <v>10500</v>
      </c>
      <c r="O284" s="478"/>
      <c r="P284" s="478"/>
      <c r="Q284" s="478"/>
      <c r="R284" s="478"/>
      <c r="S284" s="493"/>
      <c r="T284" s="460"/>
      <c r="U284" s="460"/>
      <c r="V284" s="460"/>
      <c r="W284" s="460"/>
      <c r="X284" s="460" t="s">
        <v>1448</v>
      </c>
      <c r="Y284" s="826"/>
      <c r="Z284" s="460"/>
      <c r="AA284" s="460"/>
      <c r="AC284" s="462"/>
    </row>
    <row r="285" spans="1:38" s="667" customFormat="1" ht="50.25" customHeight="1">
      <c r="A285" s="460">
        <v>6</v>
      </c>
      <c r="B285" s="485" t="s">
        <v>1445</v>
      </c>
      <c r="C285" s="460"/>
      <c r="D285" s="460" t="s">
        <v>1447</v>
      </c>
      <c r="E285" s="478">
        <v>13600</v>
      </c>
      <c r="F285" s="478">
        <v>3800</v>
      </c>
      <c r="G285" s="478"/>
      <c r="H285" s="478"/>
      <c r="I285" s="478"/>
      <c r="J285" s="478"/>
      <c r="K285" s="478"/>
      <c r="L285" s="478"/>
      <c r="M285" s="478">
        <v>13600</v>
      </c>
      <c r="N285" s="478">
        <v>3800</v>
      </c>
      <c r="O285" s="478"/>
      <c r="P285" s="478"/>
      <c r="Q285" s="478"/>
      <c r="R285" s="478"/>
      <c r="S285" s="493"/>
      <c r="T285" s="460"/>
      <c r="U285" s="460"/>
      <c r="V285" s="460"/>
      <c r="W285" s="460"/>
      <c r="X285" s="460" t="s">
        <v>1448</v>
      </c>
      <c r="Y285" s="826"/>
      <c r="Z285" s="460"/>
      <c r="AA285" s="460"/>
      <c r="AC285" s="462"/>
    </row>
    <row r="286" spans="1:38" s="668" customFormat="1" ht="33" customHeight="1">
      <c r="A286" s="466" t="s">
        <v>460</v>
      </c>
      <c r="B286" s="467" t="s">
        <v>461</v>
      </c>
      <c r="C286" s="463"/>
      <c r="D286" s="463"/>
      <c r="E286" s="479">
        <v>367800</v>
      </c>
      <c r="F286" s="479">
        <v>280400</v>
      </c>
      <c r="G286" s="479">
        <v>1300</v>
      </c>
      <c r="H286" s="479">
        <v>1300</v>
      </c>
      <c r="I286" s="479">
        <v>90500</v>
      </c>
      <c r="J286" s="479">
        <v>77922</v>
      </c>
      <c r="K286" s="479">
        <v>0</v>
      </c>
      <c r="L286" s="479">
        <v>0</v>
      </c>
      <c r="M286" s="479">
        <v>300600</v>
      </c>
      <c r="N286" s="479">
        <v>224100</v>
      </c>
      <c r="O286" s="479">
        <v>0</v>
      </c>
      <c r="P286" s="479">
        <v>0</v>
      </c>
      <c r="Q286" s="479">
        <v>0</v>
      </c>
      <c r="R286" s="479">
        <v>0</v>
      </c>
      <c r="S286" s="492">
        <v>0</v>
      </c>
      <c r="T286" s="463"/>
      <c r="U286" s="463"/>
      <c r="V286" s="463"/>
      <c r="W286" s="463"/>
      <c r="X286" s="463"/>
      <c r="Y286" s="827"/>
      <c r="Z286" s="463"/>
      <c r="AA286" s="463"/>
      <c r="AC286" s="486"/>
      <c r="AK286" s="667"/>
      <c r="AL286" s="667"/>
    </row>
    <row r="287" spans="1:38" s="667" customFormat="1" ht="57" customHeight="1">
      <c r="A287" s="460">
        <v>1</v>
      </c>
      <c r="B287" s="469" t="s">
        <v>570</v>
      </c>
      <c r="C287" s="469"/>
      <c r="D287" s="460" t="s">
        <v>1736</v>
      </c>
      <c r="E287" s="465">
        <v>22000</v>
      </c>
      <c r="F287" s="465">
        <v>7000</v>
      </c>
      <c r="G287" s="465">
        <v>200</v>
      </c>
      <c r="H287" s="465">
        <v>200</v>
      </c>
      <c r="I287" s="465">
        <v>15000</v>
      </c>
      <c r="J287" s="465">
        <v>15000</v>
      </c>
      <c r="K287" s="465"/>
      <c r="L287" s="465"/>
      <c r="M287" s="465">
        <v>21800</v>
      </c>
      <c r="N287" s="465">
        <v>6800</v>
      </c>
      <c r="O287" s="478"/>
      <c r="P287" s="478"/>
      <c r="Q287" s="478"/>
      <c r="R287" s="478"/>
      <c r="S287" s="493"/>
      <c r="T287" s="460"/>
      <c r="U287" s="460"/>
      <c r="V287" s="460"/>
      <c r="W287" s="460"/>
      <c r="X287" s="460" t="s">
        <v>1688</v>
      </c>
      <c r="Y287" s="826"/>
      <c r="Z287" s="460"/>
      <c r="AA287" s="460"/>
      <c r="AC287" s="462"/>
    </row>
    <row r="288" spans="1:38" s="667" customFormat="1" ht="31.5">
      <c r="A288" s="460">
        <v>2</v>
      </c>
      <c r="B288" s="472" t="s">
        <v>1015</v>
      </c>
      <c r="C288" s="469"/>
      <c r="D288" s="460" t="s">
        <v>1018</v>
      </c>
      <c r="E288" s="465">
        <v>14000</v>
      </c>
      <c r="F288" s="465">
        <v>10100</v>
      </c>
      <c r="G288" s="465">
        <v>100</v>
      </c>
      <c r="H288" s="465">
        <v>100</v>
      </c>
      <c r="I288" s="465"/>
      <c r="J288" s="465"/>
      <c r="K288" s="465"/>
      <c r="L288" s="465"/>
      <c r="M288" s="465">
        <v>13900</v>
      </c>
      <c r="N288" s="465">
        <v>10000</v>
      </c>
      <c r="O288" s="478"/>
      <c r="P288" s="478"/>
      <c r="Q288" s="478"/>
      <c r="R288" s="478"/>
      <c r="S288" s="493"/>
      <c r="T288" s="460"/>
      <c r="U288" s="460"/>
      <c r="V288" s="460"/>
      <c r="W288" s="460"/>
      <c r="X288" s="460" t="s">
        <v>1687</v>
      </c>
      <c r="Y288" s="826"/>
      <c r="Z288" s="460"/>
      <c r="AA288" s="460"/>
      <c r="AC288" s="462"/>
    </row>
    <row r="289" spans="1:38" s="667" customFormat="1" ht="31.5">
      <c r="A289" s="460">
        <v>3</v>
      </c>
      <c r="B289" s="472" t="s">
        <v>1016</v>
      </c>
      <c r="C289" s="469"/>
      <c r="D289" s="460" t="s">
        <v>1017</v>
      </c>
      <c r="E289" s="465">
        <v>12000</v>
      </c>
      <c r="F289" s="465">
        <v>7000</v>
      </c>
      <c r="G289" s="465">
        <v>200</v>
      </c>
      <c r="H289" s="465">
        <v>200</v>
      </c>
      <c r="I289" s="465"/>
      <c r="J289" s="465"/>
      <c r="K289" s="465"/>
      <c r="L289" s="465"/>
      <c r="M289" s="465">
        <v>11800</v>
      </c>
      <c r="N289" s="465">
        <v>6800</v>
      </c>
      <c r="O289" s="478"/>
      <c r="P289" s="478"/>
      <c r="Q289" s="478"/>
      <c r="R289" s="478"/>
      <c r="S289" s="493"/>
      <c r="T289" s="460"/>
      <c r="U289" s="460"/>
      <c r="V289" s="460"/>
      <c r="W289" s="460"/>
      <c r="X289" s="460" t="s">
        <v>1688</v>
      </c>
      <c r="Y289" s="826"/>
      <c r="Z289" s="460"/>
      <c r="AA289" s="460"/>
      <c r="AC289" s="462"/>
    </row>
    <row r="290" spans="1:38" s="667" customFormat="1" ht="38.25" customHeight="1">
      <c r="A290" s="460">
        <v>4</v>
      </c>
      <c r="B290" s="469" t="s">
        <v>1441</v>
      </c>
      <c r="C290" s="469"/>
      <c r="D290" s="488" t="s">
        <v>1737</v>
      </c>
      <c r="E290" s="465">
        <v>13000</v>
      </c>
      <c r="F290" s="465">
        <v>13000</v>
      </c>
      <c r="G290" s="465">
        <v>200</v>
      </c>
      <c r="H290" s="465">
        <v>200</v>
      </c>
      <c r="I290" s="465">
        <v>13000</v>
      </c>
      <c r="J290" s="465">
        <v>13000</v>
      </c>
      <c r="K290" s="465"/>
      <c r="L290" s="465"/>
      <c r="M290" s="465">
        <v>12800</v>
      </c>
      <c r="N290" s="465">
        <v>12800</v>
      </c>
      <c r="O290" s="478"/>
      <c r="P290" s="478"/>
      <c r="Q290" s="478"/>
      <c r="R290" s="478"/>
      <c r="S290" s="493"/>
      <c r="T290" s="460"/>
      <c r="U290" s="460"/>
      <c r="V290" s="460"/>
      <c r="W290" s="460"/>
      <c r="X290" s="460"/>
      <c r="Y290" s="826"/>
      <c r="Z290" s="460"/>
      <c r="AA290" s="460"/>
      <c r="AC290" s="462"/>
    </row>
    <row r="291" spans="1:38" s="667" customFormat="1" ht="31.5">
      <c r="A291" s="460">
        <v>5</v>
      </c>
      <c r="B291" s="569" t="s">
        <v>1740</v>
      </c>
      <c r="C291" s="469"/>
      <c r="D291" s="488" t="s">
        <v>1738</v>
      </c>
      <c r="E291" s="465">
        <v>10000</v>
      </c>
      <c r="F291" s="465">
        <v>6400</v>
      </c>
      <c r="G291" s="465">
        <v>100</v>
      </c>
      <c r="H291" s="465">
        <v>100</v>
      </c>
      <c r="I291" s="465">
        <v>10000</v>
      </c>
      <c r="J291" s="465">
        <v>4852</v>
      </c>
      <c r="K291" s="465"/>
      <c r="L291" s="465"/>
      <c r="M291" s="465">
        <v>9900</v>
      </c>
      <c r="N291" s="465">
        <v>6300</v>
      </c>
      <c r="O291" s="478"/>
      <c r="P291" s="478"/>
      <c r="Q291" s="478"/>
      <c r="R291" s="478"/>
      <c r="S291" s="493"/>
      <c r="T291" s="460"/>
      <c r="U291" s="460"/>
      <c r="V291" s="460"/>
      <c r="W291" s="460"/>
      <c r="X291" s="460" t="s">
        <v>1688</v>
      </c>
      <c r="Y291" s="826"/>
      <c r="Z291" s="460"/>
      <c r="AA291" s="460"/>
      <c r="AC291" s="462"/>
    </row>
    <row r="292" spans="1:38" s="667" customFormat="1" ht="31.5">
      <c r="A292" s="460">
        <v>6</v>
      </c>
      <c r="B292" s="569" t="s">
        <v>1741</v>
      </c>
      <c r="C292" s="469"/>
      <c r="D292" s="488" t="s">
        <v>1739</v>
      </c>
      <c r="E292" s="465">
        <v>14000</v>
      </c>
      <c r="F292" s="465">
        <v>9000</v>
      </c>
      <c r="G292" s="465">
        <v>100</v>
      </c>
      <c r="H292" s="465">
        <v>100</v>
      </c>
      <c r="I292" s="465">
        <v>14000</v>
      </c>
      <c r="J292" s="465">
        <v>6570</v>
      </c>
      <c r="K292" s="465"/>
      <c r="L292" s="465"/>
      <c r="M292" s="465">
        <v>13900</v>
      </c>
      <c r="N292" s="465">
        <v>8900</v>
      </c>
      <c r="O292" s="478"/>
      <c r="P292" s="478"/>
      <c r="Q292" s="478"/>
      <c r="R292" s="478"/>
      <c r="S292" s="493"/>
      <c r="T292" s="460"/>
      <c r="U292" s="460"/>
      <c r="V292" s="460"/>
      <c r="W292" s="460"/>
      <c r="X292" s="460" t="s">
        <v>1688</v>
      </c>
      <c r="Y292" s="826"/>
      <c r="Z292" s="460"/>
      <c r="AA292" s="460"/>
      <c r="AC292" s="462"/>
    </row>
    <row r="293" spans="1:38" s="667" customFormat="1" ht="31.5">
      <c r="A293" s="460">
        <v>7</v>
      </c>
      <c r="B293" s="469" t="s">
        <v>982</v>
      </c>
      <c r="C293" s="469"/>
      <c r="D293" s="460" t="s">
        <v>1020</v>
      </c>
      <c r="E293" s="465">
        <v>39900</v>
      </c>
      <c r="F293" s="465">
        <v>11900</v>
      </c>
      <c r="G293" s="465">
        <v>200</v>
      </c>
      <c r="H293" s="465">
        <v>200</v>
      </c>
      <c r="I293" s="465">
        <v>38500</v>
      </c>
      <c r="J293" s="465">
        <v>38500</v>
      </c>
      <c r="K293" s="465"/>
      <c r="L293" s="465"/>
      <c r="M293" s="465">
        <v>39700</v>
      </c>
      <c r="N293" s="465">
        <v>11700</v>
      </c>
      <c r="O293" s="478"/>
      <c r="P293" s="478"/>
      <c r="Q293" s="478"/>
      <c r="R293" s="478"/>
      <c r="S293" s="493"/>
      <c r="T293" s="460"/>
      <c r="U293" s="460"/>
      <c r="V293" s="460"/>
      <c r="W293" s="460"/>
      <c r="X293" s="460" t="s">
        <v>1688</v>
      </c>
      <c r="Y293" s="826"/>
      <c r="Z293" s="460"/>
      <c r="AA293" s="460"/>
      <c r="AC293" s="462"/>
    </row>
    <row r="294" spans="1:38" s="667" customFormat="1" ht="31.5">
      <c r="A294" s="460">
        <v>8</v>
      </c>
      <c r="B294" s="469" t="s">
        <v>1021</v>
      </c>
      <c r="C294" s="469"/>
      <c r="D294" s="460" t="s">
        <v>1742</v>
      </c>
      <c r="E294" s="465">
        <v>39000</v>
      </c>
      <c r="F294" s="465">
        <v>23000</v>
      </c>
      <c r="G294" s="465">
        <v>200</v>
      </c>
      <c r="H294" s="465">
        <v>200</v>
      </c>
      <c r="I294" s="465"/>
      <c r="J294" s="465"/>
      <c r="K294" s="465"/>
      <c r="L294" s="465"/>
      <c r="M294" s="465">
        <v>38800</v>
      </c>
      <c r="N294" s="465">
        <v>22800</v>
      </c>
      <c r="O294" s="478"/>
      <c r="P294" s="478"/>
      <c r="Q294" s="478"/>
      <c r="R294" s="478"/>
      <c r="S294" s="493"/>
      <c r="T294" s="460"/>
      <c r="U294" s="460"/>
      <c r="V294" s="460"/>
      <c r="W294" s="460"/>
      <c r="X294" s="460" t="s">
        <v>1688</v>
      </c>
      <c r="Y294" s="826"/>
      <c r="Z294" s="460"/>
      <c r="AA294" s="460"/>
      <c r="AC294" s="462"/>
    </row>
    <row r="295" spans="1:38" s="667" customFormat="1" ht="47.25">
      <c r="A295" s="460">
        <v>9</v>
      </c>
      <c r="B295" s="469" t="s">
        <v>1442</v>
      </c>
      <c r="C295" s="460"/>
      <c r="D295" s="460"/>
      <c r="E295" s="478">
        <v>45000</v>
      </c>
      <c r="F295" s="478">
        <v>45000</v>
      </c>
      <c r="G295" s="478"/>
      <c r="H295" s="478"/>
      <c r="I295" s="478"/>
      <c r="J295" s="478"/>
      <c r="K295" s="478"/>
      <c r="L295" s="478"/>
      <c r="M295" s="478">
        <v>25000</v>
      </c>
      <c r="N295" s="478">
        <v>25000</v>
      </c>
      <c r="O295" s="465"/>
      <c r="P295" s="465"/>
      <c r="Q295" s="465"/>
      <c r="R295" s="465"/>
      <c r="S295" s="570"/>
      <c r="T295" s="465"/>
      <c r="U295" s="465"/>
      <c r="V295" s="465"/>
      <c r="W295" s="465"/>
      <c r="X295" s="460"/>
      <c r="Y295" s="826"/>
      <c r="Z295" s="460"/>
      <c r="AA295" s="460"/>
      <c r="AC295" s="462"/>
    </row>
    <row r="296" spans="1:38" s="667" customFormat="1" ht="33" customHeight="1">
      <c r="A296" s="460">
        <v>10</v>
      </c>
      <c r="B296" s="485" t="s">
        <v>1081</v>
      </c>
      <c r="C296" s="460"/>
      <c r="D296" s="460"/>
      <c r="E296" s="478">
        <v>35000</v>
      </c>
      <c r="F296" s="478">
        <v>35000</v>
      </c>
      <c r="G296" s="478"/>
      <c r="H296" s="478"/>
      <c r="I296" s="478"/>
      <c r="J296" s="478"/>
      <c r="K296" s="478"/>
      <c r="L296" s="478"/>
      <c r="M296" s="478">
        <v>20000</v>
      </c>
      <c r="N296" s="478">
        <v>20000</v>
      </c>
      <c r="O296" s="465"/>
      <c r="P296" s="465"/>
      <c r="Q296" s="465"/>
      <c r="R296" s="465"/>
      <c r="S296" s="570"/>
      <c r="T296" s="465"/>
      <c r="U296" s="465"/>
      <c r="V296" s="465"/>
      <c r="W296" s="465"/>
      <c r="X296" s="460"/>
      <c r="Y296" s="826"/>
      <c r="Z296" s="460"/>
      <c r="AA296" s="460"/>
      <c r="AC296" s="462"/>
    </row>
    <row r="297" spans="1:38" s="667" customFormat="1" ht="33" customHeight="1">
      <c r="A297" s="460">
        <v>11</v>
      </c>
      <c r="B297" s="485" t="s">
        <v>1708</v>
      </c>
      <c r="C297" s="460"/>
      <c r="D297" s="460"/>
      <c r="E297" s="478">
        <v>27900</v>
      </c>
      <c r="F297" s="478">
        <v>17000</v>
      </c>
      <c r="G297" s="478"/>
      <c r="H297" s="478"/>
      <c r="I297" s="478"/>
      <c r="J297" s="478"/>
      <c r="K297" s="478"/>
      <c r="L297" s="478"/>
      <c r="M297" s="478">
        <v>17000</v>
      </c>
      <c r="N297" s="478">
        <v>17000</v>
      </c>
      <c r="O297" s="478"/>
      <c r="P297" s="478"/>
      <c r="Q297" s="478"/>
      <c r="R297" s="478"/>
      <c r="S297" s="493"/>
      <c r="T297" s="460"/>
      <c r="U297" s="460"/>
      <c r="V297" s="460"/>
      <c r="W297" s="460"/>
      <c r="X297" s="460" t="s">
        <v>1688</v>
      </c>
      <c r="Y297" s="826"/>
      <c r="Z297" s="460"/>
      <c r="AA297" s="460"/>
      <c r="AC297" s="462"/>
    </row>
    <row r="298" spans="1:38" s="667" customFormat="1" ht="33" customHeight="1">
      <c r="A298" s="460">
        <v>12</v>
      </c>
      <c r="B298" s="485" t="s">
        <v>1783</v>
      </c>
      <c r="C298" s="460"/>
      <c r="D298" s="460"/>
      <c r="E298" s="478">
        <v>50000</v>
      </c>
      <c r="F298" s="478">
        <v>50000</v>
      </c>
      <c r="G298" s="478"/>
      <c r="H298" s="478"/>
      <c r="I298" s="478"/>
      <c r="J298" s="478"/>
      <c r="K298" s="478"/>
      <c r="L298" s="478"/>
      <c r="M298" s="478">
        <v>45000</v>
      </c>
      <c r="N298" s="478">
        <v>45000</v>
      </c>
      <c r="O298" s="478"/>
      <c r="P298" s="478"/>
      <c r="Q298" s="478"/>
      <c r="R298" s="478"/>
      <c r="S298" s="493"/>
      <c r="T298" s="460"/>
      <c r="U298" s="460"/>
      <c r="V298" s="460"/>
      <c r="W298" s="460"/>
      <c r="X298" s="460"/>
      <c r="Y298" s="826"/>
      <c r="Z298" s="460"/>
      <c r="AA298" s="460"/>
      <c r="AC298" s="462"/>
    </row>
    <row r="299" spans="1:38" s="667" customFormat="1" ht="48.75" customHeight="1">
      <c r="A299" s="460">
        <v>13</v>
      </c>
      <c r="B299" s="485" t="s">
        <v>1764</v>
      </c>
      <c r="C299" s="460"/>
      <c r="D299" s="460"/>
      <c r="E299" s="478">
        <v>46000</v>
      </c>
      <c r="F299" s="478">
        <v>46000</v>
      </c>
      <c r="G299" s="478"/>
      <c r="H299" s="478"/>
      <c r="I299" s="478"/>
      <c r="J299" s="478"/>
      <c r="K299" s="478"/>
      <c r="L299" s="478"/>
      <c r="M299" s="478">
        <v>31000</v>
      </c>
      <c r="N299" s="478">
        <v>31000</v>
      </c>
      <c r="O299" s="478"/>
      <c r="P299" s="478"/>
      <c r="Q299" s="478"/>
      <c r="R299" s="478"/>
      <c r="S299" s="493"/>
      <c r="T299" s="460"/>
      <c r="U299" s="460"/>
      <c r="V299" s="460"/>
      <c r="W299" s="460"/>
      <c r="X299" s="460" t="s">
        <v>1849</v>
      </c>
      <c r="Y299" s="826"/>
      <c r="Z299" s="460"/>
      <c r="AA299" s="460"/>
      <c r="AC299" s="462"/>
    </row>
    <row r="300" spans="1:38" s="667" customFormat="1" ht="15.75" hidden="1" customHeight="1">
      <c r="A300" s="460"/>
      <c r="B300" s="485"/>
      <c r="C300" s="460"/>
      <c r="D300" s="460"/>
      <c r="E300" s="478"/>
      <c r="F300" s="478"/>
      <c r="G300" s="478"/>
      <c r="H300" s="478"/>
      <c r="I300" s="478"/>
      <c r="J300" s="478"/>
      <c r="K300" s="478"/>
      <c r="L300" s="478"/>
      <c r="M300" s="478"/>
      <c r="N300" s="478"/>
      <c r="O300" s="478"/>
      <c r="P300" s="478"/>
      <c r="Q300" s="478"/>
      <c r="R300" s="478"/>
      <c r="S300" s="493"/>
      <c r="T300" s="460"/>
      <c r="U300" s="460"/>
      <c r="V300" s="460"/>
      <c r="W300" s="460"/>
      <c r="X300" s="460"/>
      <c r="Y300" s="826"/>
      <c r="Z300" s="460"/>
      <c r="AA300" s="460"/>
      <c r="AC300" s="462"/>
    </row>
    <row r="301" spans="1:38" s="668" customFormat="1" ht="33" customHeight="1">
      <c r="A301" s="463" t="s">
        <v>1043</v>
      </c>
      <c r="B301" s="487" t="s">
        <v>1044</v>
      </c>
      <c r="C301" s="463"/>
      <c r="D301" s="463"/>
      <c r="E301" s="479">
        <v>60000</v>
      </c>
      <c r="F301" s="479">
        <v>10000</v>
      </c>
      <c r="G301" s="479">
        <v>0</v>
      </c>
      <c r="H301" s="479">
        <v>0</v>
      </c>
      <c r="I301" s="479">
        <v>0</v>
      </c>
      <c r="J301" s="479">
        <v>0</v>
      </c>
      <c r="K301" s="479">
        <v>0</v>
      </c>
      <c r="L301" s="479">
        <v>0</v>
      </c>
      <c r="M301" s="479">
        <v>30000</v>
      </c>
      <c r="N301" s="479">
        <v>10000</v>
      </c>
      <c r="O301" s="479">
        <v>0</v>
      </c>
      <c r="P301" s="479">
        <v>0</v>
      </c>
      <c r="Q301" s="479">
        <v>0</v>
      </c>
      <c r="R301" s="479">
        <v>0</v>
      </c>
      <c r="S301" s="492">
        <v>0.64523476382955858</v>
      </c>
      <c r="T301" s="463"/>
      <c r="U301" s="463"/>
      <c r="V301" s="463"/>
      <c r="W301" s="463"/>
      <c r="X301" s="463"/>
      <c r="Y301" s="827"/>
      <c r="Z301" s="463"/>
      <c r="AA301" s="463"/>
      <c r="AC301" s="486"/>
      <c r="AK301" s="667"/>
      <c r="AL301" s="667"/>
    </row>
    <row r="302" spans="1:38" s="668" customFormat="1" ht="33" customHeight="1">
      <c r="A302" s="466" t="s">
        <v>459</v>
      </c>
      <c r="B302" s="467" t="s">
        <v>461</v>
      </c>
      <c r="C302" s="463"/>
      <c r="D302" s="463"/>
      <c r="E302" s="479">
        <v>60000</v>
      </c>
      <c r="F302" s="479">
        <v>10000</v>
      </c>
      <c r="G302" s="479">
        <v>0</v>
      </c>
      <c r="H302" s="479">
        <v>0</v>
      </c>
      <c r="I302" s="479">
        <v>0</v>
      </c>
      <c r="J302" s="479">
        <v>0</v>
      </c>
      <c r="K302" s="479">
        <v>0</v>
      </c>
      <c r="L302" s="479">
        <v>0</v>
      </c>
      <c r="M302" s="479">
        <v>30000</v>
      </c>
      <c r="N302" s="479">
        <v>10000</v>
      </c>
      <c r="O302" s="479">
        <v>0</v>
      </c>
      <c r="P302" s="479">
        <v>0</v>
      </c>
      <c r="Q302" s="479">
        <v>0</v>
      </c>
      <c r="R302" s="479">
        <v>0</v>
      </c>
      <c r="S302" s="492">
        <v>0</v>
      </c>
      <c r="T302" s="463"/>
      <c r="U302" s="463"/>
      <c r="V302" s="463"/>
      <c r="W302" s="463"/>
      <c r="X302" s="463"/>
      <c r="Y302" s="827"/>
      <c r="Z302" s="463"/>
      <c r="AA302" s="463"/>
      <c r="AC302" s="486"/>
      <c r="AK302" s="667"/>
      <c r="AL302" s="667"/>
    </row>
    <row r="303" spans="1:38" s="667" customFormat="1" ht="31.5">
      <c r="A303" s="460">
        <v>1</v>
      </c>
      <c r="B303" s="485" t="s">
        <v>1421</v>
      </c>
      <c r="C303" s="460"/>
      <c r="D303" s="460"/>
      <c r="E303" s="478">
        <v>60000</v>
      </c>
      <c r="F303" s="478">
        <v>10000</v>
      </c>
      <c r="G303" s="478"/>
      <c r="H303" s="478"/>
      <c r="I303" s="478"/>
      <c r="J303" s="478"/>
      <c r="K303" s="478"/>
      <c r="L303" s="478"/>
      <c r="M303" s="478">
        <v>30000</v>
      </c>
      <c r="N303" s="478">
        <v>10000</v>
      </c>
      <c r="O303" s="478"/>
      <c r="P303" s="478"/>
      <c r="Q303" s="478"/>
      <c r="R303" s="478"/>
      <c r="S303" s="493"/>
      <c r="T303" s="460"/>
      <c r="U303" s="460"/>
      <c r="V303" s="460"/>
      <c r="W303" s="460"/>
      <c r="X303" s="460" t="s">
        <v>1694</v>
      </c>
      <c r="Y303" s="826"/>
      <c r="Z303" s="460"/>
      <c r="AA303" s="460"/>
      <c r="AC303" s="462"/>
    </row>
    <row r="304" spans="1:38" s="668" customFormat="1" ht="33" customHeight="1">
      <c r="A304" s="463" t="s">
        <v>1045</v>
      </c>
      <c r="B304" s="487" t="s">
        <v>51</v>
      </c>
      <c r="C304" s="463"/>
      <c r="D304" s="463"/>
      <c r="E304" s="479"/>
      <c r="F304" s="479"/>
      <c r="G304" s="479"/>
      <c r="H304" s="479"/>
      <c r="I304" s="479"/>
      <c r="J304" s="479"/>
      <c r="K304" s="479"/>
      <c r="L304" s="479"/>
      <c r="M304" s="479"/>
      <c r="N304" s="479"/>
      <c r="O304" s="479"/>
      <c r="P304" s="479"/>
      <c r="Q304" s="479"/>
      <c r="R304" s="479"/>
      <c r="S304" s="492">
        <v>0</v>
      </c>
      <c r="T304" s="463"/>
      <c r="U304" s="463"/>
      <c r="V304" s="463"/>
      <c r="W304" s="463"/>
      <c r="X304" s="463"/>
      <c r="Y304" s="827"/>
      <c r="Z304" s="463"/>
      <c r="AA304" s="463"/>
      <c r="AC304" s="486"/>
      <c r="AK304" s="667"/>
      <c r="AL304" s="667"/>
    </row>
    <row r="305" spans="1:38" s="668" customFormat="1" ht="33" customHeight="1">
      <c r="A305" s="463" t="s">
        <v>1046</v>
      </c>
      <c r="B305" s="487" t="s">
        <v>997</v>
      </c>
      <c r="C305" s="463"/>
      <c r="D305" s="463"/>
      <c r="E305" s="479">
        <v>14500</v>
      </c>
      <c r="F305" s="479">
        <v>14500</v>
      </c>
      <c r="G305" s="479">
        <v>0</v>
      </c>
      <c r="H305" s="479">
        <v>0</v>
      </c>
      <c r="I305" s="479">
        <v>0</v>
      </c>
      <c r="J305" s="479">
        <v>0</v>
      </c>
      <c r="K305" s="479">
        <v>0</v>
      </c>
      <c r="L305" s="479">
        <v>0</v>
      </c>
      <c r="M305" s="479">
        <v>14500</v>
      </c>
      <c r="N305" s="479">
        <v>14500</v>
      </c>
      <c r="O305" s="479">
        <v>0</v>
      </c>
      <c r="P305" s="479">
        <v>0</v>
      </c>
      <c r="Q305" s="479">
        <v>0</v>
      </c>
      <c r="R305" s="479">
        <v>0</v>
      </c>
      <c r="S305" s="492">
        <v>0.93559040755286005</v>
      </c>
      <c r="T305" s="463"/>
      <c r="U305" s="463"/>
      <c r="V305" s="463"/>
      <c r="W305" s="463"/>
      <c r="X305" s="463"/>
      <c r="Y305" s="827"/>
      <c r="Z305" s="463"/>
      <c r="AA305" s="463"/>
      <c r="AC305" s="486"/>
      <c r="AK305" s="667"/>
      <c r="AL305" s="667"/>
    </row>
    <row r="306" spans="1:38" s="668" customFormat="1" ht="33" customHeight="1">
      <c r="A306" s="466" t="s">
        <v>459</v>
      </c>
      <c r="B306" s="467" t="s">
        <v>461</v>
      </c>
      <c r="C306" s="463"/>
      <c r="D306" s="463"/>
      <c r="E306" s="479">
        <v>14500</v>
      </c>
      <c r="F306" s="479">
        <v>14500</v>
      </c>
      <c r="G306" s="479">
        <v>0</v>
      </c>
      <c r="H306" s="479">
        <v>0</v>
      </c>
      <c r="I306" s="479">
        <v>0</v>
      </c>
      <c r="J306" s="479">
        <v>0</v>
      </c>
      <c r="K306" s="479">
        <v>0</v>
      </c>
      <c r="L306" s="479">
        <v>0</v>
      </c>
      <c r="M306" s="479">
        <v>14500</v>
      </c>
      <c r="N306" s="479">
        <v>14500</v>
      </c>
      <c r="O306" s="479">
        <v>0</v>
      </c>
      <c r="P306" s="479">
        <v>0</v>
      </c>
      <c r="Q306" s="479">
        <v>0</v>
      </c>
      <c r="R306" s="479">
        <v>0</v>
      </c>
      <c r="S306" s="492">
        <v>0</v>
      </c>
      <c r="T306" s="463"/>
      <c r="U306" s="463"/>
      <c r="V306" s="463"/>
      <c r="W306" s="463"/>
      <c r="X306" s="463"/>
      <c r="Y306" s="827"/>
      <c r="Z306" s="463"/>
      <c r="AA306" s="463"/>
      <c r="AC306" s="486"/>
      <c r="AK306" s="667"/>
      <c r="AL306" s="667"/>
    </row>
    <row r="307" spans="1:38" s="667" customFormat="1" ht="33" customHeight="1">
      <c r="A307" s="460">
        <v>1</v>
      </c>
      <c r="B307" s="485" t="s">
        <v>1861</v>
      </c>
      <c r="C307" s="460"/>
      <c r="D307" s="460"/>
      <c r="E307" s="478">
        <v>14500</v>
      </c>
      <c r="F307" s="478">
        <v>14500</v>
      </c>
      <c r="G307" s="478"/>
      <c r="H307" s="478"/>
      <c r="I307" s="478"/>
      <c r="J307" s="478"/>
      <c r="K307" s="478"/>
      <c r="L307" s="478"/>
      <c r="M307" s="478">
        <v>14500</v>
      </c>
      <c r="N307" s="478">
        <v>14500</v>
      </c>
      <c r="O307" s="478"/>
      <c r="P307" s="478"/>
      <c r="Q307" s="478"/>
      <c r="R307" s="478"/>
      <c r="S307" s="493"/>
      <c r="T307" s="460"/>
      <c r="U307" s="460"/>
      <c r="V307" s="460"/>
      <c r="W307" s="460"/>
      <c r="X307" s="460"/>
      <c r="Y307" s="826"/>
      <c r="Z307" s="460"/>
      <c r="AA307" s="460"/>
      <c r="AC307" s="462"/>
    </row>
    <row r="308" spans="1:38" s="668" customFormat="1" ht="33" customHeight="1">
      <c r="A308" s="463" t="s">
        <v>1047</v>
      </c>
      <c r="B308" s="487" t="s">
        <v>57</v>
      </c>
      <c r="C308" s="463"/>
      <c r="D308" s="463"/>
      <c r="E308" s="479"/>
      <c r="F308" s="479"/>
      <c r="G308" s="479"/>
      <c r="H308" s="479"/>
      <c r="I308" s="479"/>
      <c r="J308" s="479"/>
      <c r="K308" s="479"/>
      <c r="L308" s="479"/>
      <c r="M308" s="479"/>
      <c r="N308" s="479"/>
      <c r="O308" s="479"/>
      <c r="P308" s="479"/>
      <c r="Q308" s="479"/>
      <c r="R308" s="479"/>
      <c r="S308" s="492">
        <v>0</v>
      </c>
      <c r="T308" s="463"/>
      <c r="U308" s="463"/>
      <c r="V308" s="463"/>
      <c r="W308" s="463"/>
      <c r="X308" s="463"/>
      <c r="Y308" s="827"/>
      <c r="Z308" s="463"/>
      <c r="AA308" s="463"/>
      <c r="AC308" s="486"/>
      <c r="AK308" s="667"/>
      <c r="AL308" s="667"/>
    </row>
    <row r="309" spans="1:38" s="668" customFormat="1" ht="33" customHeight="1">
      <c r="A309" s="463" t="s">
        <v>1048</v>
      </c>
      <c r="B309" s="487" t="s">
        <v>62</v>
      </c>
      <c r="C309" s="463"/>
      <c r="D309" s="463"/>
      <c r="E309" s="479">
        <v>77142</v>
      </c>
      <c r="F309" s="479">
        <v>75580</v>
      </c>
      <c r="G309" s="479">
        <v>50603</v>
      </c>
      <c r="H309" s="479">
        <v>49041</v>
      </c>
      <c r="I309" s="479">
        <v>0</v>
      </c>
      <c r="J309" s="479">
        <v>0</v>
      </c>
      <c r="K309" s="479">
        <v>0</v>
      </c>
      <c r="L309" s="479">
        <v>0</v>
      </c>
      <c r="M309" s="479">
        <v>26539</v>
      </c>
      <c r="N309" s="479">
        <v>26539</v>
      </c>
      <c r="O309" s="479">
        <v>0</v>
      </c>
      <c r="P309" s="479">
        <v>0</v>
      </c>
      <c r="Q309" s="479">
        <v>0</v>
      </c>
      <c r="R309" s="479">
        <v>0</v>
      </c>
      <c r="S309" s="492">
        <v>1.7123885397272658</v>
      </c>
      <c r="T309" s="463"/>
      <c r="U309" s="463"/>
      <c r="V309" s="463"/>
      <c r="W309" s="463"/>
      <c r="X309" s="463"/>
      <c r="Y309" s="827"/>
      <c r="Z309" s="463"/>
      <c r="AA309" s="463"/>
      <c r="AC309" s="486"/>
      <c r="AK309" s="667"/>
      <c r="AL309" s="667"/>
    </row>
    <row r="310" spans="1:38" s="668" customFormat="1" ht="33" customHeight="1">
      <c r="A310" s="466" t="s">
        <v>459</v>
      </c>
      <c r="B310" s="467" t="s">
        <v>456</v>
      </c>
      <c r="C310" s="463"/>
      <c r="D310" s="463"/>
      <c r="E310" s="479">
        <v>64142</v>
      </c>
      <c r="F310" s="479">
        <v>62580</v>
      </c>
      <c r="G310" s="479">
        <v>50503</v>
      </c>
      <c r="H310" s="479">
        <v>48941</v>
      </c>
      <c r="I310" s="479">
        <v>0</v>
      </c>
      <c r="J310" s="479">
        <v>0</v>
      </c>
      <c r="K310" s="479">
        <v>0</v>
      </c>
      <c r="L310" s="479">
        <v>0</v>
      </c>
      <c r="M310" s="479">
        <v>13639</v>
      </c>
      <c r="N310" s="479">
        <v>13639</v>
      </c>
      <c r="O310" s="479">
        <v>0</v>
      </c>
      <c r="P310" s="479">
        <v>0</v>
      </c>
      <c r="Q310" s="479">
        <v>0</v>
      </c>
      <c r="R310" s="479">
        <v>0</v>
      </c>
      <c r="S310" s="492">
        <v>0</v>
      </c>
      <c r="T310" s="479">
        <f t="shared" ref="T310:W310" si="6">T311</f>
        <v>0</v>
      </c>
      <c r="U310" s="479">
        <f t="shared" si="6"/>
        <v>0</v>
      </c>
      <c r="V310" s="479">
        <f t="shared" si="6"/>
        <v>0</v>
      </c>
      <c r="W310" s="479">
        <f t="shared" si="6"/>
        <v>0</v>
      </c>
      <c r="X310" s="463"/>
      <c r="Y310" s="827"/>
      <c r="Z310" s="463"/>
      <c r="AA310" s="463"/>
      <c r="AC310" s="486"/>
      <c r="AK310" s="667"/>
      <c r="AL310" s="667"/>
    </row>
    <row r="311" spans="1:38" s="667" customFormat="1" ht="74.25" customHeight="1">
      <c r="A311" s="460">
        <v>1</v>
      </c>
      <c r="B311" s="485" t="s">
        <v>973</v>
      </c>
      <c r="C311" s="460"/>
      <c r="D311" s="488" t="s">
        <v>1731</v>
      </c>
      <c r="E311" s="478">
        <v>64142</v>
      </c>
      <c r="F311" s="478">
        <v>62580</v>
      </c>
      <c r="G311" s="478">
        <v>50503</v>
      </c>
      <c r="H311" s="478">
        <v>48941</v>
      </c>
      <c r="I311" s="478"/>
      <c r="J311" s="478"/>
      <c r="K311" s="478"/>
      <c r="L311" s="478"/>
      <c r="M311" s="478">
        <v>13639</v>
      </c>
      <c r="N311" s="478">
        <v>13639</v>
      </c>
      <c r="O311" s="478"/>
      <c r="P311" s="478"/>
      <c r="Q311" s="478"/>
      <c r="R311" s="478"/>
      <c r="S311" s="493"/>
      <c r="T311" s="460"/>
      <c r="U311" s="460"/>
      <c r="V311" s="460"/>
      <c r="W311" s="460"/>
      <c r="X311" s="460"/>
      <c r="Y311" s="826"/>
      <c r="Z311" s="460"/>
      <c r="AA311" s="460"/>
      <c r="AC311" s="462"/>
    </row>
    <row r="312" spans="1:38" s="668" customFormat="1" ht="33" customHeight="1">
      <c r="A312" s="466" t="s">
        <v>460</v>
      </c>
      <c r="B312" s="467" t="s">
        <v>461</v>
      </c>
      <c r="C312" s="463"/>
      <c r="D312" s="463"/>
      <c r="E312" s="479">
        <v>13000</v>
      </c>
      <c r="F312" s="479">
        <v>13000</v>
      </c>
      <c r="G312" s="479">
        <v>100</v>
      </c>
      <c r="H312" s="479">
        <v>100</v>
      </c>
      <c r="I312" s="479">
        <v>0</v>
      </c>
      <c r="J312" s="479">
        <v>0</v>
      </c>
      <c r="K312" s="479">
        <v>0</v>
      </c>
      <c r="L312" s="479">
        <v>0</v>
      </c>
      <c r="M312" s="479">
        <v>12900</v>
      </c>
      <c r="N312" s="479">
        <v>12900</v>
      </c>
      <c r="O312" s="479">
        <v>0</v>
      </c>
      <c r="P312" s="479">
        <v>0</v>
      </c>
      <c r="Q312" s="479">
        <v>0</v>
      </c>
      <c r="R312" s="479">
        <v>0</v>
      </c>
      <c r="S312" s="492">
        <v>0</v>
      </c>
      <c r="T312" s="463"/>
      <c r="U312" s="463"/>
      <c r="V312" s="463"/>
      <c r="W312" s="463"/>
      <c r="X312" s="463"/>
      <c r="Y312" s="827"/>
      <c r="Z312" s="463"/>
      <c r="AA312" s="463"/>
      <c r="AC312" s="486"/>
      <c r="AK312" s="667"/>
      <c r="AL312" s="667"/>
    </row>
    <row r="313" spans="1:38" s="667" customFormat="1" ht="31.5">
      <c r="A313" s="471" t="s">
        <v>46</v>
      </c>
      <c r="B313" s="548" t="s">
        <v>986</v>
      </c>
      <c r="C313" s="460"/>
      <c r="D313" s="460" t="s">
        <v>1743</v>
      </c>
      <c r="E313" s="478">
        <v>13000</v>
      </c>
      <c r="F313" s="478">
        <v>13000</v>
      </c>
      <c r="G313" s="478">
        <v>100</v>
      </c>
      <c r="H313" s="478">
        <v>100</v>
      </c>
      <c r="I313" s="478"/>
      <c r="J313" s="478"/>
      <c r="K313" s="478"/>
      <c r="L313" s="478"/>
      <c r="M313" s="478">
        <v>12900</v>
      </c>
      <c r="N313" s="478">
        <v>12900</v>
      </c>
      <c r="O313" s="478"/>
      <c r="P313" s="478"/>
      <c r="Q313" s="478"/>
      <c r="R313" s="478"/>
      <c r="S313" s="493"/>
      <c r="T313" s="460"/>
      <c r="U313" s="460"/>
      <c r="V313" s="460"/>
      <c r="W313" s="460"/>
      <c r="X313" s="460"/>
      <c r="Y313" s="826"/>
      <c r="Z313" s="460"/>
      <c r="AA313" s="460"/>
      <c r="AC313" s="462"/>
    </row>
    <row r="314" spans="1:38" s="667" customFormat="1" ht="17.25" hidden="1" customHeight="1">
      <c r="A314" s="460"/>
      <c r="B314" s="485"/>
      <c r="C314" s="460"/>
      <c r="D314" s="460"/>
      <c r="E314" s="478"/>
      <c r="F314" s="478"/>
      <c r="G314" s="478"/>
      <c r="H314" s="478"/>
      <c r="I314" s="478"/>
      <c r="J314" s="478"/>
      <c r="K314" s="478"/>
      <c r="L314" s="478"/>
      <c r="M314" s="478"/>
      <c r="N314" s="478"/>
      <c r="O314" s="478"/>
      <c r="P314" s="478"/>
      <c r="Q314" s="478"/>
      <c r="R314" s="478"/>
      <c r="S314" s="493"/>
      <c r="T314" s="460"/>
      <c r="U314" s="460"/>
      <c r="V314" s="460"/>
      <c r="W314" s="460"/>
      <c r="X314" s="460"/>
      <c r="Y314" s="826"/>
      <c r="Z314" s="460"/>
      <c r="AA314" s="460"/>
      <c r="AC314" s="462"/>
    </row>
    <row r="315" spans="1:38" s="668" customFormat="1" ht="33" customHeight="1">
      <c r="A315" s="463" t="s">
        <v>1049</v>
      </c>
      <c r="B315" s="487" t="s">
        <v>1050</v>
      </c>
      <c r="C315" s="463"/>
      <c r="D315" s="463"/>
      <c r="E315" s="479"/>
      <c r="F315" s="479"/>
      <c r="G315" s="479"/>
      <c r="H315" s="479"/>
      <c r="I315" s="479"/>
      <c r="J315" s="479"/>
      <c r="K315" s="479"/>
      <c r="L315" s="479"/>
      <c r="M315" s="479"/>
      <c r="N315" s="479"/>
      <c r="O315" s="479"/>
      <c r="P315" s="479"/>
      <c r="Q315" s="479"/>
      <c r="R315" s="479"/>
      <c r="S315" s="492">
        <v>0</v>
      </c>
      <c r="T315" s="463"/>
      <c r="U315" s="463"/>
      <c r="V315" s="463"/>
      <c r="W315" s="463"/>
      <c r="X315" s="463"/>
      <c r="Y315" s="827"/>
      <c r="Z315" s="463"/>
      <c r="AA315" s="463"/>
      <c r="AC315" s="486"/>
      <c r="AK315" s="667"/>
      <c r="AL315" s="667"/>
    </row>
    <row r="316" spans="1:38" s="668" customFormat="1" ht="33" customHeight="1">
      <c r="A316" s="463" t="s">
        <v>1051</v>
      </c>
      <c r="B316" s="487" t="s">
        <v>70</v>
      </c>
      <c r="C316" s="463"/>
      <c r="D316" s="463"/>
      <c r="E316" s="479">
        <v>17000</v>
      </c>
      <c r="F316" s="479">
        <v>17000</v>
      </c>
      <c r="G316" s="479">
        <v>0</v>
      </c>
      <c r="H316" s="479">
        <v>0</v>
      </c>
      <c r="I316" s="479">
        <v>0</v>
      </c>
      <c r="J316" s="479">
        <v>0</v>
      </c>
      <c r="K316" s="479">
        <v>0</v>
      </c>
      <c r="L316" s="479">
        <v>0</v>
      </c>
      <c r="M316" s="479">
        <v>17000</v>
      </c>
      <c r="N316" s="479">
        <v>17000</v>
      </c>
      <c r="O316" s="479">
        <v>0</v>
      </c>
      <c r="P316" s="479">
        <v>0</v>
      </c>
      <c r="Q316" s="479">
        <v>0</v>
      </c>
      <c r="R316" s="479">
        <v>0</v>
      </c>
      <c r="S316" s="492">
        <v>1.0968990985102498</v>
      </c>
      <c r="T316" s="463"/>
      <c r="U316" s="463"/>
      <c r="V316" s="463"/>
      <c r="W316" s="463"/>
      <c r="X316" s="463"/>
      <c r="Y316" s="827"/>
      <c r="Z316" s="463"/>
      <c r="AA316" s="463"/>
      <c r="AC316" s="486"/>
      <c r="AK316" s="667"/>
      <c r="AL316" s="667"/>
    </row>
    <row r="317" spans="1:38" s="668" customFormat="1" ht="33" customHeight="1">
      <c r="A317" s="466" t="s">
        <v>459</v>
      </c>
      <c r="B317" s="467" t="s">
        <v>461</v>
      </c>
      <c r="C317" s="463"/>
      <c r="D317" s="463"/>
      <c r="E317" s="479">
        <v>17000</v>
      </c>
      <c r="F317" s="479">
        <v>17000</v>
      </c>
      <c r="G317" s="479">
        <v>0</v>
      </c>
      <c r="H317" s="479">
        <v>0</v>
      </c>
      <c r="I317" s="479">
        <v>0</v>
      </c>
      <c r="J317" s="479">
        <v>0</v>
      </c>
      <c r="K317" s="479">
        <v>0</v>
      </c>
      <c r="L317" s="479">
        <v>0</v>
      </c>
      <c r="M317" s="479">
        <v>17000</v>
      </c>
      <c r="N317" s="479">
        <v>17000</v>
      </c>
      <c r="O317" s="479">
        <v>0</v>
      </c>
      <c r="P317" s="479">
        <v>0</v>
      </c>
      <c r="Q317" s="479">
        <v>0</v>
      </c>
      <c r="R317" s="479">
        <v>0</v>
      </c>
      <c r="S317" s="492">
        <v>0</v>
      </c>
      <c r="T317" s="463"/>
      <c r="U317" s="463"/>
      <c r="V317" s="463"/>
      <c r="W317" s="463"/>
      <c r="X317" s="463"/>
      <c r="Y317" s="827"/>
      <c r="Z317" s="463"/>
      <c r="AA317" s="463"/>
      <c r="AC317" s="486"/>
      <c r="AK317" s="667"/>
      <c r="AL317" s="667"/>
    </row>
    <row r="318" spans="1:38" s="667" customFormat="1" ht="33" customHeight="1">
      <c r="A318" s="460">
        <v>1</v>
      </c>
      <c r="B318" s="485" t="s">
        <v>1437</v>
      </c>
      <c r="C318" s="460"/>
      <c r="D318" s="460"/>
      <c r="E318" s="478">
        <v>17000</v>
      </c>
      <c r="F318" s="478">
        <v>17000</v>
      </c>
      <c r="G318" s="478"/>
      <c r="H318" s="478"/>
      <c r="I318" s="478"/>
      <c r="J318" s="478"/>
      <c r="K318" s="478"/>
      <c r="L318" s="478"/>
      <c r="M318" s="478">
        <v>17000</v>
      </c>
      <c r="N318" s="478">
        <v>17000</v>
      </c>
      <c r="O318" s="478"/>
      <c r="P318" s="478"/>
      <c r="Q318" s="478"/>
      <c r="R318" s="478"/>
      <c r="S318" s="493"/>
      <c r="T318" s="460"/>
      <c r="U318" s="460"/>
      <c r="V318" s="460"/>
      <c r="W318" s="460"/>
      <c r="X318" s="460" t="s">
        <v>1436</v>
      </c>
      <c r="Y318" s="826"/>
      <c r="Z318" s="460"/>
      <c r="AA318" s="460"/>
      <c r="AC318" s="462"/>
    </row>
    <row r="319" spans="1:38" s="668" customFormat="1" ht="17.25" hidden="1" customHeight="1">
      <c r="A319" s="463"/>
      <c r="B319" s="487"/>
      <c r="C319" s="463"/>
      <c r="D319" s="463"/>
      <c r="E319" s="479"/>
      <c r="F319" s="479"/>
      <c r="G319" s="479"/>
      <c r="H319" s="479"/>
      <c r="I319" s="479"/>
      <c r="J319" s="479"/>
      <c r="K319" s="479"/>
      <c r="L319" s="479"/>
      <c r="M319" s="479"/>
      <c r="N319" s="479"/>
      <c r="O319" s="479"/>
      <c r="P319" s="479"/>
      <c r="Q319" s="479"/>
      <c r="R319" s="479"/>
      <c r="S319" s="492"/>
      <c r="T319" s="463"/>
      <c r="U319" s="463"/>
      <c r="V319" s="463"/>
      <c r="W319" s="463"/>
      <c r="X319" s="463"/>
      <c r="Y319" s="827"/>
      <c r="Z319" s="463"/>
      <c r="AA319" s="463"/>
      <c r="AC319" s="486"/>
      <c r="AK319" s="667"/>
      <c r="AL319" s="667"/>
    </row>
    <row r="320" spans="1:38" s="668" customFormat="1" ht="33" customHeight="1">
      <c r="A320" s="463" t="s">
        <v>1052</v>
      </c>
      <c r="B320" s="487" t="s">
        <v>1053</v>
      </c>
      <c r="C320" s="463"/>
      <c r="D320" s="463"/>
      <c r="E320" s="479">
        <v>53202</v>
      </c>
      <c r="F320" s="479">
        <v>53202</v>
      </c>
      <c r="G320" s="479">
        <v>700</v>
      </c>
      <c r="H320" s="479">
        <v>700</v>
      </c>
      <c r="I320" s="479">
        <v>0</v>
      </c>
      <c r="J320" s="479">
        <v>0</v>
      </c>
      <c r="K320" s="479">
        <v>0</v>
      </c>
      <c r="L320" s="479">
        <v>0</v>
      </c>
      <c r="M320" s="479">
        <v>52502</v>
      </c>
      <c r="N320" s="479">
        <v>52502</v>
      </c>
      <c r="O320" s="479">
        <v>0</v>
      </c>
      <c r="P320" s="479">
        <v>0</v>
      </c>
      <c r="Q320" s="479">
        <v>0</v>
      </c>
      <c r="R320" s="479">
        <v>0</v>
      </c>
      <c r="S320" s="492">
        <v>3.3876115570579493</v>
      </c>
      <c r="T320" s="463"/>
      <c r="U320" s="463"/>
      <c r="V320" s="463"/>
      <c r="W320" s="463"/>
      <c r="X320" s="463"/>
      <c r="Y320" s="827"/>
      <c r="Z320" s="463"/>
      <c r="AA320" s="463"/>
      <c r="AC320" s="486"/>
      <c r="AK320" s="667"/>
      <c r="AL320" s="667"/>
    </row>
    <row r="321" spans="1:38" s="668" customFormat="1" ht="33" customHeight="1">
      <c r="A321" s="466" t="s">
        <v>459</v>
      </c>
      <c r="B321" s="467" t="s">
        <v>456</v>
      </c>
      <c r="C321" s="463"/>
      <c r="D321" s="463"/>
      <c r="E321" s="479">
        <v>53202</v>
      </c>
      <c r="F321" s="479">
        <v>53202</v>
      </c>
      <c r="G321" s="479">
        <v>700</v>
      </c>
      <c r="H321" s="479">
        <v>700</v>
      </c>
      <c r="I321" s="479">
        <v>0</v>
      </c>
      <c r="J321" s="479">
        <v>0</v>
      </c>
      <c r="K321" s="479">
        <v>0</v>
      </c>
      <c r="L321" s="479">
        <v>0</v>
      </c>
      <c r="M321" s="479">
        <v>52502</v>
      </c>
      <c r="N321" s="479">
        <v>52502</v>
      </c>
      <c r="O321" s="479">
        <v>0</v>
      </c>
      <c r="P321" s="479">
        <v>0</v>
      </c>
      <c r="Q321" s="479">
        <v>0</v>
      </c>
      <c r="R321" s="479">
        <v>0</v>
      </c>
      <c r="S321" s="492">
        <v>0</v>
      </c>
      <c r="T321" s="463"/>
      <c r="U321" s="463"/>
      <c r="V321" s="463"/>
      <c r="W321" s="463"/>
      <c r="X321" s="463"/>
      <c r="Y321" s="827"/>
      <c r="Z321" s="463"/>
      <c r="AA321" s="463"/>
      <c r="AC321" s="486"/>
      <c r="AK321" s="667"/>
      <c r="AL321" s="667"/>
    </row>
    <row r="322" spans="1:38" s="667" customFormat="1" ht="53.25" customHeight="1">
      <c r="A322" s="460">
        <v>1</v>
      </c>
      <c r="B322" s="485" t="s">
        <v>1054</v>
      </c>
      <c r="C322" s="460"/>
      <c r="D322" s="460" t="s">
        <v>1067</v>
      </c>
      <c r="E322" s="478">
        <v>53202</v>
      </c>
      <c r="F322" s="478">
        <v>53202</v>
      </c>
      <c r="G322" s="478">
        <v>700</v>
      </c>
      <c r="H322" s="478">
        <v>700</v>
      </c>
      <c r="I322" s="478"/>
      <c r="J322" s="478"/>
      <c r="K322" s="478"/>
      <c r="L322" s="478"/>
      <c r="M322" s="478">
        <v>52502</v>
      </c>
      <c r="N322" s="478">
        <v>52502</v>
      </c>
      <c r="O322" s="478"/>
      <c r="P322" s="478"/>
      <c r="Q322" s="478"/>
      <c r="R322" s="478"/>
      <c r="S322" s="493"/>
      <c r="T322" s="460"/>
      <c r="U322" s="460"/>
      <c r="V322" s="460"/>
      <c r="W322" s="460"/>
      <c r="X322" s="460"/>
      <c r="Y322" s="826"/>
      <c r="Z322" s="460"/>
      <c r="AA322" s="460"/>
      <c r="AC322" s="462"/>
    </row>
    <row r="323" spans="1:38" s="667" customFormat="1" ht="20.25" hidden="1" customHeight="1">
      <c r="A323" s="460"/>
      <c r="B323" s="485"/>
      <c r="C323" s="460"/>
      <c r="D323" s="460"/>
      <c r="E323" s="478"/>
      <c r="F323" s="478"/>
      <c r="G323" s="478"/>
      <c r="H323" s="478"/>
      <c r="I323" s="478"/>
      <c r="J323" s="478"/>
      <c r="K323" s="478"/>
      <c r="L323" s="478"/>
      <c r="M323" s="478"/>
      <c r="N323" s="478"/>
      <c r="O323" s="478"/>
      <c r="P323" s="478"/>
      <c r="Q323" s="478"/>
      <c r="R323" s="478"/>
      <c r="S323" s="493"/>
      <c r="T323" s="460"/>
      <c r="U323" s="460"/>
      <c r="V323" s="460"/>
      <c r="W323" s="460"/>
      <c r="X323" s="460"/>
      <c r="Y323" s="826"/>
      <c r="Z323" s="460"/>
      <c r="AA323" s="460"/>
      <c r="AC323" s="462"/>
    </row>
    <row r="324" spans="1:38" s="668" customFormat="1" ht="33" customHeight="1">
      <c r="A324" s="463" t="s">
        <v>1055</v>
      </c>
      <c r="B324" s="487" t="s">
        <v>1084</v>
      </c>
      <c r="C324" s="463"/>
      <c r="D324" s="463"/>
      <c r="E324" s="479">
        <v>254164</v>
      </c>
      <c r="F324" s="479">
        <v>169314</v>
      </c>
      <c r="G324" s="479">
        <v>900</v>
      </c>
      <c r="H324" s="479">
        <v>900</v>
      </c>
      <c r="I324" s="479">
        <v>0</v>
      </c>
      <c r="J324" s="479">
        <v>0</v>
      </c>
      <c r="K324" s="479">
        <v>0</v>
      </c>
      <c r="L324" s="479">
        <v>0</v>
      </c>
      <c r="M324" s="479">
        <v>158249</v>
      </c>
      <c r="N324" s="479">
        <v>150289</v>
      </c>
      <c r="O324" s="479">
        <v>0</v>
      </c>
      <c r="P324" s="479">
        <v>0</v>
      </c>
      <c r="Q324" s="479">
        <v>0</v>
      </c>
      <c r="R324" s="479">
        <v>0</v>
      </c>
      <c r="S324" s="492">
        <v>9.6971687421180537</v>
      </c>
      <c r="T324" s="463"/>
      <c r="U324" s="463"/>
      <c r="V324" s="463"/>
      <c r="W324" s="463"/>
      <c r="X324" s="463"/>
      <c r="Y324" s="827"/>
      <c r="Z324" s="463"/>
      <c r="AA324" s="463"/>
      <c r="AC324" s="486"/>
      <c r="AK324" s="667"/>
      <c r="AL324" s="667"/>
    </row>
    <row r="325" spans="1:38" s="668" customFormat="1" ht="33" customHeight="1">
      <c r="A325" s="466" t="s">
        <v>459</v>
      </c>
      <c r="B325" s="467" t="s">
        <v>461</v>
      </c>
      <c r="C325" s="463"/>
      <c r="D325" s="463"/>
      <c r="E325" s="479">
        <v>254164</v>
      </c>
      <c r="F325" s="479">
        <v>169314</v>
      </c>
      <c r="G325" s="479">
        <v>900</v>
      </c>
      <c r="H325" s="479">
        <v>900</v>
      </c>
      <c r="I325" s="479">
        <v>0</v>
      </c>
      <c r="J325" s="479">
        <v>0</v>
      </c>
      <c r="K325" s="479">
        <v>0</v>
      </c>
      <c r="L325" s="479">
        <v>0</v>
      </c>
      <c r="M325" s="479">
        <v>158249</v>
      </c>
      <c r="N325" s="479">
        <v>150289</v>
      </c>
      <c r="O325" s="479">
        <v>0</v>
      </c>
      <c r="P325" s="479">
        <v>0</v>
      </c>
      <c r="Q325" s="479">
        <v>0</v>
      </c>
      <c r="R325" s="479">
        <v>0</v>
      </c>
      <c r="S325" s="492">
        <v>0</v>
      </c>
      <c r="T325" s="463"/>
      <c r="U325" s="463"/>
      <c r="V325" s="463"/>
      <c r="W325" s="463"/>
      <c r="X325" s="463"/>
      <c r="Y325" s="827"/>
      <c r="Z325" s="463"/>
      <c r="AA325" s="463"/>
      <c r="AC325" s="486"/>
      <c r="AK325" s="667"/>
      <c r="AL325" s="667"/>
    </row>
    <row r="326" spans="1:38" s="668" customFormat="1" ht="33" customHeight="1">
      <c r="A326" s="670">
        <v>1</v>
      </c>
      <c r="B326" s="485" t="s">
        <v>985</v>
      </c>
      <c r="C326" s="460"/>
      <c r="D326" s="460" t="s">
        <v>1744</v>
      </c>
      <c r="E326" s="478">
        <v>39800</v>
      </c>
      <c r="F326" s="478">
        <v>39800</v>
      </c>
      <c r="G326" s="478">
        <v>200</v>
      </c>
      <c r="H326" s="478">
        <v>200</v>
      </c>
      <c r="I326" s="478"/>
      <c r="J326" s="478"/>
      <c r="K326" s="478"/>
      <c r="L326" s="478"/>
      <c r="M326" s="478">
        <v>39600</v>
      </c>
      <c r="N326" s="478">
        <v>39600</v>
      </c>
      <c r="O326" s="479"/>
      <c r="P326" s="479"/>
      <c r="Q326" s="479"/>
      <c r="R326" s="479"/>
      <c r="S326" s="492"/>
      <c r="T326" s="463"/>
      <c r="U326" s="463"/>
      <c r="V326" s="463"/>
      <c r="W326" s="463"/>
      <c r="X326" s="463"/>
      <c r="Y326" s="827"/>
      <c r="Z326" s="463"/>
      <c r="AA326" s="463"/>
      <c r="AC326" s="486"/>
      <c r="AK326" s="667"/>
      <c r="AL326" s="667"/>
    </row>
    <row r="327" spans="1:38" s="668" customFormat="1" ht="31.5">
      <c r="A327" s="670">
        <v>2</v>
      </c>
      <c r="B327" s="469" t="s">
        <v>976</v>
      </c>
      <c r="C327" s="469"/>
      <c r="D327" s="460"/>
      <c r="E327" s="465">
        <v>39800</v>
      </c>
      <c r="F327" s="465">
        <v>31840</v>
      </c>
      <c r="G327" s="465">
        <v>200</v>
      </c>
      <c r="H327" s="465">
        <v>200</v>
      </c>
      <c r="I327" s="465"/>
      <c r="J327" s="465"/>
      <c r="K327" s="465"/>
      <c r="L327" s="465"/>
      <c r="M327" s="465">
        <v>39600</v>
      </c>
      <c r="N327" s="465">
        <v>31640</v>
      </c>
      <c r="O327" s="478"/>
      <c r="P327" s="478"/>
      <c r="Q327" s="478"/>
      <c r="R327" s="478"/>
      <c r="S327" s="493"/>
      <c r="T327" s="460"/>
      <c r="U327" s="460"/>
      <c r="V327" s="460"/>
      <c r="W327" s="460"/>
      <c r="X327" s="460" t="s">
        <v>1686</v>
      </c>
      <c r="Y327" s="827"/>
      <c r="Z327" s="463"/>
      <c r="AA327" s="463"/>
      <c r="AC327" s="486"/>
      <c r="AK327" s="667"/>
      <c r="AL327" s="667"/>
    </row>
    <row r="328" spans="1:38" s="668" customFormat="1" ht="51" customHeight="1">
      <c r="A328" s="670">
        <v>3</v>
      </c>
      <c r="B328" s="469" t="s">
        <v>1011</v>
      </c>
      <c r="C328" s="469"/>
      <c r="D328" s="460"/>
      <c r="E328" s="465">
        <v>14990</v>
      </c>
      <c r="F328" s="465">
        <v>10000</v>
      </c>
      <c r="G328" s="465">
        <v>200</v>
      </c>
      <c r="H328" s="465">
        <v>200</v>
      </c>
      <c r="I328" s="465"/>
      <c r="J328" s="465"/>
      <c r="K328" s="465"/>
      <c r="L328" s="465"/>
      <c r="M328" s="465">
        <v>9800</v>
      </c>
      <c r="N328" s="465">
        <v>9800</v>
      </c>
      <c r="O328" s="465"/>
      <c r="P328" s="465"/>
      <c r="Q328" s="465"/>
      <c r="R328" s="465"/>
      <c r="S328" s="570"/>
      <c r="T328" s="465"/>
      <c r="U328" s="465"/>
      <c r="V328" s="465"/>
      <c r="W328" s="465"/>
      <c r="X328" s="460" t="s">
        <v>1771</v>
      </c>
      <c r="Y328" s="827"/>
      <c r="Z328" s="463"/>
      <c r="AA328" s="463"/>
      <c r="AC328" s="486"/>
      <c r="AK328" s="667"/>
      <c r="AL328" s="667"/>
    </row>
    <row r="329" spans="1:38" s="668" customFormat="1" ht="31.5">
      <c r="A329" s="670">
        <v>4</v>
      </c>
      <c r="B329" s="469" t="s">
        <v>1012</v>
      </c>
      <c r="C329" s="469"/>
      <c r="D329" s="460"/>
      <c r="E329" s="465">
        <v>14900</v>
      </c>
      <c r="F329" s="465">
        <v>10000</v>
      </c>
      <c r="G329" s="465">
        <v>200</v>
      </c>
      <c r="H329" s="465">
        <v>200</v>
      </c>
      <c r="I329" s="465"/>
      <c r="J329" s="465"/>
      <c r="K329" s="465"/>
      <c r="L329" s="465"/>
      <c r="M329" s="465">
        <v>9800</v>
      </c>
      <c r="N329" s="465">
        <v>9800</v>
      </c>
      <c r="O329" s="465"/>
      <c r="P329" s="465"/>
      <c r="Q329" s="465"/>
      <c r="R329" s="465"/>
      <c r="S329" s="570"/>
      <c r="T329" s="465"/>
      <c r="U329" s="465"/>
      <c r="V329" s="465"/>
      <c r="W329" s="465"/>
      <c r="X329" s="460" t="s">
        <v>1771</v>
      </c>
      <c r="Y329" s="827"/>
      <c r="Z329" s="463"/>
      <c r="AA329" s="463"/>
      <c r="AC329" s="486"/>
      <c r="AK329" s="667"/>
      <c r="AL329" s="667"/>
    </row>
    <row r="330" spans="1:38" s="668" customFormat="1" ht="47.25">
      <c r="A330" s="670">
        <v>5</v>
      </c>
      <c r="B330" s="469" t="s">
        <v>1013</v>
      </c>
      <c r="C330" s="469"/>
      <c r="D330" s="460"/>
      <c r="E330" s="465">
        <v>8000</v>
      </c>
      <c r="F330" s="465">
        <v>6000</v>
      </c>
      <c r="G330" s="465">
        <v>100</v>
      </c>
      <c r="H330" s="465">
        <v>100</v>
      </c>
      <c r="I330" s="465"/>
      <c r="J330" s="465"/>
      <c r="K330" s="465"/>
      <c r="L330" s="465"/>
      <c r="M330" s="465">
        <v>5900</v>
      </c>
      <c r="N330" s="465">
        <v>5900</v>
      </c>
      <c r="O330" s="465"/>
      <c r="P330" s="465"/>
      <c r="Q330" s="465"/>
      <c r="R330" s="465"/>
      <c r="S330" s="570"/>
      <c r="T330" s="465"/>
      <c r="U330" s="465"/>
      <c r="V330" s="465"/>
      <c r="W330" s="465"/>
      <c r="X330" s="460" t="s">
        <v>1771</v>
      </c>
      <c r="Y330" s="827"/>
      <c r="Z330" s="463"/>
      <c r="AA330" s="463"/>
      <c r="AC330" s="486"/>
      <c r="AK330" s="667"/>
      <c r="AL330" s="667"/>
    </row>
    <row r="331" spans="1:38" s="668" customFormat="1" ht="33" customHeight="1">
      <c r="A331" s="670">
        <v>6</v>
      </c>
      <c r="B331" s="469" t="s">
        <v>568</v>
      </c>
      <c r="C331" s="460"/>
      <c r="D331" s="460"/>
      <c r="E331" s="478">
        <v>55000</v>
      </c>
      <c r="F331" s="478">
        <v>10000</v>
      </c>
      <c r="G331" s="478"/>
      <c r="H331" s="478"/>
      <c r="I331" s="478"/>
      <c r="J331" s="478"/>
      <c r="K331" s="478"/>
      <c r="L331" s="478"/>
      <c r="M331" s="478">
        <v>10000</v>
      </c>
      <c r="N331" s="478">
        <v>10000</v>
      </c>
      <c r="O331" s="478"/>
      <c r="P331" s="478"/>
      <c r="Q331" s="478"/>
      <c r="R331" s="478"/>
      <c r="S331" s="493"/>
      <c r="T331" s="460"/>
      <c r="U331" s="460"/>
      <c r="V331" s="460"/>
      <c r="W331" s="460"/>
      <c r="X331" s="460" t="s">
        <v>1688</v>
      </c>
      <c r="Y331" s="827"/>
      <c r="Z331" s="463"/>
      <c r="AA331" s="463"/>
      <c r="AC331" s="486"/>
      <c r="AK331" s="667"/>
      <c r="AL331" s="667"/>
    </row>
    <row r="332" spans="1:38" s="667" customFormat="1" ht="33" customHeight="1">
      <c r="A332" s="670">
        <v>7</v>
      </c>
      <c r="B332" s="485" t="s">
        <v>592</v>
      </c>
      <c r="C332" s="460"/>
      <c r="D332" s="460"/>
      <c r="E332" s="478">
        <v>30000</v>
      </c>
      <c r="F332" s="478">
        <v>10000</v>
      </c>
      <c r="G332" s="478"/>
      <c r="H332" s="478"/>
      <c r="I332" s="478"/>
      <c r="J332" s="478"/>
      <c r="K332" s="478"/>
      <c r="L332" s="478"/>
      <c r="M332" s="478">
        <v>10000</v>
      </c>
      <c r="N332" s="478">
        <v>10000</v>
      </c>
      <c r="O332" s="478"/>
      <c r="P332" s="478"/>
      <c r="Q332" s="478"/>
      <c r="R332" s="478"/>
      <c r="S332" s="493"/>
      <c r="T332" s="460"/>
      <c r="U332" s="460"/>
      <c r="V332" s="460"/>
      <c r="W332" s="460"/>
      <c r="X332" s="460" t="s">
        <v>1688</v>
      </c>
      <c r="Y332" s="826"/>
      <c r="Z332" s="460"/>
      <c r="AA332" s="460"/>
      <c r="AC332" s="462"/>
    </row>
    <row r="333" spans="1:38" s="667" customFormat="1" ht="33" customHeight="1">
      <c r="A333" s="670">
        <v>8</v>
      </c>
      <c r="B333" s="485" t="s">
        <v>1172</v>
      </c>
      <c r="C333" s="460"/>
      <c r="D333" s="460"/>
      <c r="E333" s="478">
        <v>20000</v>
      </c>
      <c r="F333" s="478">
        <v>20000</v>
      </c>
      <c r="G333" s="478"/>
      <c r="H333" s="478"/>
      <c r="I333" s="478"/>
      <c r="J333" s="478"/>
      <c r="K333" s="478"/>
      <c r="L333" s="478"/>
      <c r="M333" s="478">
        <v>20000</v>
      </c>
      <c r="N333" s="478">
        <v>20000</v>
      </c>
      <c r="O333" s="478"/>
      <c r="P333" s="478"/>
      <c r="Q333" s="478"/>
      <c r="R333" s="478"/>
      <c r="S333" s="493"/>
      <c r="T333" s="460"/>
      <c r="U333" s="460"/>
      <c r="V333" s="460"/>
      <c r="W333" s="460"/>
      <c r="X333" s="460"/>
      <c r="Y333" s="826"/>
      <c r="Z333" s="460"/>
      <c r="AA333" s="460"/>
      <c r="AC333" s="462"/>
    </row>
    <row r="334" spans="1:38" s="667" customFormat="1" ht="33" customHeight="1">
      <c r="A334" s="670">
        <v>9</v>
      </c>
      <c r="B334" s="485" t="s">
        <v>481</v>
      </c>
      <c r="C334" s="460"/>
      <c r="D334" s="460"/>
      <c r="E334" s="478">
        <v>31674</v>
      </c>
      <c r="F334" s="478">
        <v>31674</v>
      </c>
      <c r="G334" s="478"/>
      <c r="H334" s="478"/>
      <c r="I334" s="478"/>
      <c r="J334" s="478"/>
      <c r="K334" s="478"/>
      <c r="L334" s="478"/>
      <c r="M334" s="478">
        <v>13549</v>
      </c>
      <c r="N334" s="478">
        <v>13549</v>
      </c>
      <c r="O334" s="478"/>
      <c r="P334" s="478"/>
      <c r="Q334" s="478"/>
      <c r="R334" s="478"/>
      <c r="S334" s="493"/>
      <c r="T334" s="460"/>
      <c r="U334" s="460"/>
      <c r="V334" s="460"/>
      <c r="W334" s="460"/>
      <c r="X334" s="460"/>
      <c r="Y334" s="826"/>
      <c r="Z334" s="460"/>
      <c r="AA334" s="460"/>
      <c r="AC334" s="462"/>
    </row>
    <row r="335" spans="1:38" s="667" customFormat="1" ht="15.75" hidden="1" customHeight="1">
      <c r="A335" s="460"/>
      <c r="B335" s="485"/>
      <c r="C335" s="460"/>
      <c r="D335" s="460"/>
      <c r="E335" s="478"/>
      <c r="F335" s="478"/>
      <c r="G335" s="478"/>
      <c r="H335" s="478"/>
      <c r="I335" s="478"/>
      <c r="J335" s="478"/>
      <c r="K335" s="478"/>
      <c r="L335" s="478"/>
      <c r="M335" s="478"/>
      <c r="N335" s="478"/>
      <c r="O335" s="478"/>
      <c r="P335" s="478"/>
      <c r="Q335" s="478"/>
      <c r="R335" s="478"/>
      <c r="S335" s="493"/>
      <c r="T335" s="460"/>
      <c r="U335" s="460"/>
      <c r="V335" s="460"/>
      <c r="W335" s="460"/>
      <c r="X335" s="460"/>
      <c r="Y335" s="826"/>
      <c r="Z335" s="460"/>
      <c r="AA335" s="460"/>
      <c r="AC335" s="462"/>
    </row>
    <row r="336" spans="1:38" s="668" customFormat="1" ht="31.5">
      <c r="A336" s="463" t="s">
        <v>1056</v>
      </c>
      <c r="B336" s="487" t="s">
        <v>1057</v>
      </c>
      <c r="C336" s="463"/>
      <c r="D336" s="463"/>
      <c r="E336" s="479"/>
      <c r="F336" s="479"/>
      <c r="G336" s="479"/>
      <c r="H336" s="479"/>
      <c r="I336" s="479"/>
      <c r="J336" s="479"/>
      <c r="K336" s="479"/>
      <c r="L336" s="479"/>
      <c r="M336" s="479"/>
      <c r="N336" s="479"/>
      <c r="O336" s="479"/>
      <c r="P336" s="479"/>
      <c r="Q336" s="479"/>
      <c r="R336" s="479"/>
      <c r="S336" s="492">
        <v>0</v>
      </c>
      <c r="T336" s="463"/>
      <c r="U336" s="463"/>
      <c r="V336" s="463"/>
      <c r="W336" s="463"/>
      <c r="X336" s="463"/>
      <c r="Y336" s="827"/>
      <c r="Z336" s="463"/>
      <c r="AA336" s="463"/>
      <c r="AC336" s="486"/>
      <c r="AK336" s="667"/>
      <c r="AL336" s="667"/>
    </row>
    <row r="337" spans="1:38" s="668" customFormat="1" ht="33" customHeight="1">
      <c r="A337" s="463" t="s">
        <v>923</v>
      </c>
      <c r="B337" s="487" t="s">
        <v>1058</v>
      </c>
      <c r="C337" s="463"/>
      <c r="D337" s="463"/>
      <c r="E337" s="479">
        <v>189550</v>
      </c>
      <c r="F337" s="479">
        <v>125750</v>
      </c>
      <c r="G337" s="479">
        <v>15191</v>
      </c>
      <c r="H337" s="479">
        <v>15191</v>
      </c>
      <c r="I337" s="479">
        <v>17000</v>
      </c>
      <c r="J337" s="479">
        <v>17000</v>
      </c>
      <c r="K337" s="479">
        <v>0</v>
      </c>
      <c r="L337" s="479">
        <v>0</v>
      </c>
      <c r="M337" s="479">
        <v>147420</v>
      </c>
      <c r="N337" s="479">
        <v>110520</v>
      </c>
      <c r="O337" s="479">
        <v>0</v>
      </c>
      <c r="P337" s="479">
        <v>0</v>
      </c>
      <c r="Q337" s="479">
        <v>0</v>
      </c>
      <c r="R337" s="479">
        <v>0</v>
      </c>
      <c r="S337" s="492">
        <v>7.131134609844282</v>
      </c>
      <c r="T337" s="463"/>
      <c r="U337" s="463"/>
      <c r="V337" s="463"/>
      <c r="W337" s="463"/>
      <c r="X337" s="463"/>
      <c r="Y337" s="827"/>
      <c r="Z337" s="463"/>
      <c r="AA337" s="463"/>
      <c r="AC337" s="486"/>
      <c r="AK337" s="667"/>
      <c r="AL337" s="667"/>
    </row>
    <row r="338" spans="1:38" s="668" customFormat="1" ht="33" customHeight="1">
      <c r="A338" s="466" t="s">
        <v>459</v>
      </c>
      <c r="B338" s="467" t="s">
        <v>456</v>
      </c>
      <c r="C338" s="463"/>
      <c r="D338" s="463"/>
      <c r="E338" s="479">
        <v>29000</v>
      </c>
      <c r="F338" s="479">
        <v>29000</v>
      </c>
      <c r="G338" s="479">
        <v>14491</v>
      </c>
      <c r="H338" s="479">
        <v>14491</v>
      </c>
      <c r="I338" s="479">
        <v>0</v>
      </c>
      <c r="J338" s="479">
        <v>0</v>
      </c>
      <c r="K338" s="479">
        <v>0</v>
      </c>
      <c r="L338" s="479">
        <v>0</v>
      </c>
      <c r="M338" s="479">
        <v>14470</v>
      </c>
      <c r="N338" s="479">
        <v>14470</v>
      </c>
      <c r="O338" s="479">
        <v>0</v>
      </c>
      <c r="P338" s="479">
        <v>0</v>
      </c>
      <c r="Q338" s="479">
        <v>0</v>
      </c>
      <c r="R338" s="479">
        <v>0</v>
      </c>
      <c r="S338" s="492">
        <v>0</v>
      </c>
      <c r="T338" s="463"/>
      <c r="U338" s="463"/>
      <c r="V338" s="463"/>
      <c r="W338" s="463"/>
      <c r="X338" s="463"/>
      <c r="Y338" s="827"/>
      <c r="Z338" s="463"/>
      <c r="AA338" s="463"/>
      <c r="AC338" s="486"/>
      <c r="AK338" s="667"/>
      <c r="AL338" s="667"/>
    </row>
    <row r="339" spans="1:38" s="667" customFormat="1" ht="53.25" customHeight="1">
      <c r="A339" s="460">
        <v>1</v>
      </c>
      <c r="B339" s="485" t="s">
        <v>458</v>
      </c>
      <c r="C339" s="460"/>
      <c r="D339" s="460" t="s">
        <v>1064</v>
      </c>
      <c r="E339" s="478">
        <v>14500</v>
      </c>
      <c r="F339" s="478">
        <v>14500</v>
      </c>
      <c r="G339" s="478">
        <v>9861</v>
      </c>
      <c r="H339" s="478">
        <v>9861</v>
      </c>
      <c r="I339" s="478"/>
      <c r="J339" s="478"/>
      <c r="K339" s="478"/>
      <c r="L339" s="478"/>
      <c r="M339" s="478">
        <v>4600</v>
      </c>
      <c r="N339" s="478">
        <v>4600</v>
      </c>
      <c r="O339" s="478"/>
      <c r="P339" s="478"/>
      <c r="Q339" s="478"/>
      <c r="R339" s="478"/>
      <c r="S339" s="493"/>
      <c r="T339" s="460"/>
      <c r="U339" s="460"/>
      <c r="V339" s="460"/>
      <c r="W339" s="460"/>
      <c r="X339" s="460"/>
      <c r="Y339" s="826"/>
      <c r="Z339" s="460"/>
      <c r="AA339" s="460"/>
      <c r="AC339" s="462"/>
    </row>
    <row r="340" spans="1:38" s="667" customFormat="1" ht="66.75" customHeight="1">
      <c r="A340" s="460">
        <v>2</v>
      </c>
      <c r="B340" s="485" t="s">
        <v>493</v>
      </c>
      <c r="C340" s="460"/>
      <c r="D340" s="460" t="s">
        <v>1065</v>
      </c>
      <c r="E340" s="478">
        <v>14500</v>
      </c>
      <c r="F340" s="478">
        <v>14500</v>
      </c>
      <c r="G340" s="478">
        <v>4630</v>
      </c>
      <c r="H340" s="478">
        <v>4630</v>
      </c>
      <c r="I340" s="478"/>
      <c r="J340" s="478"/>
      <c r="K340" s="478"/>
      <c r="L340" s="478"/>
      <c r="M340" s="478">
        <v>9870</v>
      </c>
      <c r="N340" s="478">
        <v>9870</v>
      </c>
      <c r="O340" s="478"/>
      <c r="P340" s="478"/>
      <c r="Q340" s="478"/>
      <c r="R340" s="478"/>
      <c r="S340" s="493"/>
      <c r="T340" s="460"/>
      <c r="U340" s="460"/>
      <c r="V340" s="460"/>
      <c r="W340" s="460"/>
      <c r="X340" s="460"/>
      <c r="Y340" s="826"/>
      <c r="Z340" s="460"/>
      <c r="AA340" s="460"/>
      <c r="AC340" s="462"/>
    </row>
    <row r="341" spans="1:38" s="668" customFormat="1" ht="33" customHeight="1">
      <c r="A341" s="466" t="s">
        <v>460</v>
      </c>
      <c r="B341" s="467" t="s">
        <v>461</v>
      </c>
      <c r="C341" s="463"/>
      <c r="D341" s="463"/>
      <c r="E341" s="479">
        <v>160550</v>
      </c>
      <c r="F341" s="479">
        <v>96750</v>
      </c>
      <c r="G341" s="479">
        <v>700</v>
      </c>
      <c r="H341" s="479">
        <v>700</v>
      </c>
      <c r="I341" s="479">
        <v>17000</v>
      </c>
      <c r="J341" s="479">
        <v>17000</v>
      </c>
      <c r="K341" s="479">
        <v>0</v>
      </c>
      <c r="L341" s="479">
        <v>0</v>
      </c>
      <c r="M341" s="479">
        <v>132950</v>
      </c>
      <c r="N341" s="479">
        <v>96050</v>
      </c>
      <c r="O341" s="479">
        <v>0</v>
      </c>
      <c r="P341" s="479">
        <v>0</v>
      </c>
      <c r="Q341" s="479">
        <v>0</v>
      </c>
      <c r="R341" s="479">
        <v>0</v>
      </c>
      <c r="S341" s="492">
        <v>0</v>
      </c>
      <c r="T341" s="463"/>
      <c r="U341" s="463"/>
      <c r="V341" s="463"/>
      <c r="W341" s="463"/>
      <c r="X341" s="463"/>
      <c r="Y341" s="827"/>
      <c r="Z341" s="463"/>
      <c r="AA341" s="463"/>
      <c r="AC341" s="486"/>
      <c r="AK341" s="667"/>
      <c r="AL341" s="667"/>
    </row>
    <row r="342" spans="1:38" s="667" customFormat="1" ht="43.5" customHeight="1">
      <c r="A342" s="670">
        <v>1</v>
      </c>
      <c r="B342" s="469" t="s">
        <v>1452</v>
      </c>
      <c r="C342" s="469"/>
      <c r="D342" s="488" t="s">
        <v>1745</v>
      </c>
      <c r="E342" s="465">
        <v>9200</v>
      </c>
      <c r="F342" s="465">
        <v>7700</v>
      </c>
      <c r="G342" s="465">
        <v>200</v>
      </c>
      <c r="H342" s="465">
        <v>200</v>
      </c>
      <c r="I342" s="465"/>
      <c r="J342" s="465"/>
      <c r="K342" s="465"/>
      <c r="L342" s="465"/>
      <c r="M342" s="465">
        <v>9000</v>
      </c>
      <c r="N342" s="465">
        <v>7500</v>
      </c>
      <c r="O342" s="478"/>
      <c r="P342" s="478"/>
      <c r="Q342" s="478"/>
      <c r="R342" s="478"/>
      <c r="S342" s="493"/>
      <c r="T342" s="460"/>
      <c r="U342" s="460"/>
      <c r="V342" s="460"/>
      <c r="W342" s="460"/>
      <c r="X342" s="460" t="s">
        <v>1748</v>
      </c>
      <c r="Y342" s="826"/>
      <c r="Z342" s="460"/>
      <c r="AA342" s="460"/>
      <c r="AC342" s="462"/>
    </row>
    <row r="343" spans="1:38" s="667" customFormat="1" ht="33" customHeight="1">
      <c r="A343" s="460">
        <v>2</v>
      </c>
      <c r="B343" s="485" t="s">
        <v>1069</v>
      </c>
      <c r="C343" s="460"/>
      <c r="D343" s="460"/>
      <c r="E343" s="478">
        <v>13500</v>
      </c>
      <c r="F343" s="478">
        <v>13500</v>
      </c>
      <c r="G343" s="478">
        <v>200</v>
      </c>
      <c r="H343" s="478">
        <v>200</v>
      </c>
      <c r="I343" s="478"/>
      <c r="J343" s="478"/>
      <c r="K343" s="478"/>
      <c r="L343" s="478"/>
      <c r="M343" s="478">
        <v>13300</v>
      </c>
      <c r="N343" s="478">
        <v>13300</v>
      </c>
      <c r="O343" s="478"/>
      <c r="P343" s="478"/>
      <c r="Q343" s="478"/>
      <c r="R343" s="478"/>
      <c r="S343" s="493"/>
      <c r="T343" s="460"/>
      <c r="U343" s="460"/>
      <c r="V343" s="460"/>
      <c r="W343" s="460"/>
      <c r="X343" s="460"/>
      <c r="Y343" s="826"/>
      <c r="Z343" s="460"/>
      <c r="AA343" s="460"/>
      <c r="AC343" s="462"/>
    </row>
    <row r="344" spans="1:38" s="667" customFormat="1" ht="53.25" customHeight="1">
      <c r="A344" s="460">
        <v>3</v>
      </c>
      <c r="B344" s="469" t="s">
        <v>983</v>
      </c>
      <c r="C344" s="469"/>
      <c r="D344" s="488" t="s">
        <v>1747</v>
      </c>
      <c r="E344" s="465">
        <v>9000</v>
      </c>
      <c r="F344" s="465">
        <v>6300</v>
      </c>
      <c r="G344" s="465">
        <v>100</v>
      </c>
      <c r="H344" s="465">
        <v>100</v>
      </c>
      <c r="I344" s="465">
        <v>9000</v>
      </c>
      <c r="J344" s="465">
        <v>9000</v>
      </c>
      <c r="K344" s="465"/>
      <c r="L344" s="465"/>
      <c r="M344" s="465">
        <v>8900</v>
      </c>
      <c r="N344" s="465">
        <v>6200</v>
      </c>
      <c r="O344" s="465"/>
      <c r="P344" s="465"/>
      <c r="Q344" s="465"/>
      <c r="R344" s="465"/>
      <c r="S344" s="570"/>
      <c r="T344" s="465">
        <f t="shared" ref="T344:T345" si="7">U344</f>
        <v>2600</v>
      </c>
      <c r="U344" s="465">
        <v>2600</v>
      </c>
      <c r="V344" s="465"/>
      <c r="W344" s="465"/>
      <c r="X344" s="460" t="s">
        <v>1748</v>
      </c>
      <c r="Y344" s="826"/>
      <c r="Z344" s="460"/>
      <c r="AA344" s="460"/>
      <c r="AC344" s="462"/>
    </row>
    <row r="345" spans="1:38" s="667" customFormat="1" ht="48.75" customHeight="1">
      <c r="A345" s="670">
        <v>4</v>
      </c>
      <c r="B345" s="469" t="s">
        <v>984</v>
      </c>
      <c r="C345" s="469"/>
      <c r="D345" s="488" t="s">
        <v>1746</v>
      </c>
      <c r="E345" s="465">
        <v>9000</v>
      </c>
      <c r="F345" s="465">
        <v>6300</v>
      </c>
      <c r="G345" s="465">
        <v>100</v>
      </c>
      <c r="H345" s="465">
        <v>100</v>
      </c>
      <c r="I345" s="465">
        <v>8000</v>
      </c>
      <c r="J345" s="465">
        <v>8000</v>
      </c>
      <c r="K345" s="465"/>
      <c r="L345" s="465"/>
      <c r="M345" s="465">
        <v>8900</v>
      </c>
      <c r="N345" s="465">
        <v>6200</v>
      </c>
      <c r="O345" s="465"/>
      <c r="P345" s="465"/>
      <c r="Q345" s="465"/>
      <c r="R345" s="465"/>
      <c r="S345" s="570"/>
      <c r="T345" s="465">
        <f t="shared" si="7"/>
        <v>2000</v>
      </c>
      <c r="U345" s="465">
        <v>2000</v>
      </c>
      <c r="V345" s="465"/>
      <c r="W345" s="465"/>
      <c r="X345" s="460" t="s">
        <v>1748</v>
      </c>
      <c r="Y345" s="826"/>
      <c r="Z345" s="460"/>
      <c r="AA345" s="460"/>
      <c r="AC345" s="462"/>
    </row>
    <row r="346" spans="1:38" s="667" customFormat="1" ht="33" customHeight="1">
      <c r="A346" s="460">
        <v>5</v>
      </c>
      <c r="B346" s="485" t="s">
        <v>987</v>
      </c>
      <c r="C346" s="460"/>
      <c r="D346" s="460" t="s">
        <v>1749</v>
      </c>
      <c r="E346" s="478">
        <v>14950</v>
      </c>
      <c r="F346" s="478">
        <v>14950</v>
      </c>
      <c r="G346" s="465">
        <v>100</v>
      </c>
      <c r="H346" s="465">
        <v>100</v>
      </c>
      <c r="I346" s="478"/>
      <c r="J346" s="478"/>
      <c r="K346" s="478"/>
      <c r="L346" s="478"/>
      <c r="M346" s="478">
        <v>14850</v>
      </c>
      <c r="N346" s="478">
        <v>14850</v>
      </c>
      <c r="O346" s="478"/>
      <c r="P346" s="478"/>
      <c r="Q346" s="478"/>
      <c r="R346" s="478"/>
      <c r="S346" s="493"/>
      <c r="T346" s="460"/>
      <c r="U346" s="460"/>
      <c r="V346" s="460"/>
      <c r="W346" s="460"/>
      <c r="X346" s="460"/>
      <c r="Y346" s="826"/>
      <c r="Z346" s="460"/>
      <c r="AA346" s="460"/>
      <c r="AC346" s="462"/>
    </row>
    <row r="347" spans="1:38" s="667" customFormat="1" ht="33" customHeight="1">
      <c r="A347" s="460">
        <v>6</v>
      </c>
      <c r="B347" s="485" t="s">
        <v>1415</v>
      </c>
      <c r="C347" s="460"/>
      <c r="D347" s="460"/>
      <c r="E347" s="478">
        <v>8000</v>
      </c>
      <c r="F347" s="478">
        <v>8000</v>
      </c>
      <c r="G347" s="478"/>
      <c r="H347" s="478"/>
      <c r="I347" s="478"/>
      <c r="J347" s="478"/>
      <c r="K347" s="478"/>
      <c r="L347" s="478"/>
      <c r="M347" s="478">
        <v>8000</v>
      </c>
      <c r="N347" s="478">
        <v>8000</v>
      </c>
      <c r="O347" s="478"/>
      <c r="P347" s="478"/>
      <c r="Q347" s="478"/>
      <c r="R347" s="478"/>
      <c r="S347" s="493"/>
      <c r="T347" s="460"/>
      <c r="U347" s="460"/>
      <c r="V347" s="460"/>
      <c r="W347" s="460"/>
      <c r="X347" s="460" t="s">
        <v>1435</v>
      </c>
      <c r="Y347" s="826"/>
      <c r="Z347" s="460"/>
      <c r="AA347" s="460"/>
      <c r="AC347" s="462"/>
    </row>
    <row r="348" spans="1:38" s="667" customFormat="1" ht="33" customHeight="1">
      <c r="A348" s="670">
        <v>7</v>
      </c>
      <c r="B348" s="469" t="s">
        <v>1696</v>
      </c>
      <c r="C348" s="460"/>
      <c r="D348" s="460"/>
      <c r="E348" s="478">
        <v>50000</v>
      </c>
      <c r="F348" s="478">
        <v>20000</v>
      </c>
      <c r="G348" s="478"/>
      <c r="H348" s="478"/>
      <c r="I348" s="478"/>
      <c r="J348" s="478"/>
      <c r="K348" s="478"/>
      <c r="L348" s="478"/>
      <c r="M348" s="478">
        <v>50000</v>
      </c>
      <c r="N348" s="478">
        <v>20000</v>
      </c>
      <c r="O348" s="478"/>
      <c r="P348" s="478"/>
      <c r="Q348" s="478"/>
      <c r="R348" s="478"/>
      <c r="S348" s="493"/>
      <c r="T348" s="460"/>
      <c r="U348" s="460"/>
      <c r="V348" s="460"/>
      <c r="W348" s="460"/>
      <c r="X348" s="460" t="s">
        <v>1439</v>
      </c>
      <c r="Y348" s="826"/>
      <c r="Z348" s="460"/>
      <c r="AA348" s="460"/>
      <c r="AC348" s="462"/>
    </row>
    <row r="349" spans="1:38" s="667" customFormat="1" ht="33" customHeight="1">
      <c r="A349" s="460">
        <v>8</v>
      </c>
      <c r="B349" s="485" t="s">
        <v>1166</v>
      </c>
      <c r="C349" s="460"/>
      <c r="D349" s="460"/>
      <c r="E349" s="478">
        <v>14900</v>
      </c>
      <c r="F349" s="478">
        <v>5000</v>
      </c>
      <c r="G349" s="478"/>
      <c r="H349" s="478"/>
      <c r="I349" s="478"/>
      <c r="J349" s="478"/>
      <c r="K349" s="478"/>
      <c r="L349" s="478"/>
      <c r="M349" s="478">
        <v>5000</v>
      </c>
      <c r="N349" s="478">
        <v>5000</v>
      </c>
      <c r="O349" s="478"/>
      <c r="P349" s="478"/>
      <c r="Q349" s="478"/>
      <c r="R349" s="478"/>
      <c r="S349" s="493"/>
      <c r="T349" s="460"/>
      <c r="U349" s="460"/>
      <c r="V349" s="460"/>
      <c r="W349" s="460"/>
      <c r="X349" s="460" t="s">
        <v>1688</v>
      </c>
      <c r="Y349" s="826"/>
      <c r="Z349" s="460"/>
      <c r="AA349" s="460"/>
      <c r="AC349" s="462"/>
    </row>
    <row r="350" spans="1:38" s="667" customFormat="1" ht="36" customHeight="1">
      <c r="A350" s="460">
        <v>9</v>
      </c>
      <c r="B350" s="485" t="s">
        <v>1850</v>
      </c>
      <c r="C350" s="460"/>
      <c r="D350" s="460"/>
      <c r="E350" s="478">
        <v>32000</v>
      </c>
      <c r="F350" s="478">
        <v>15000</v>
      </c>
      <c r="G350" s="478"/>
      <c r="H350" s="478"/>
      <c r="I350" s="478"/>
      <c r="J350" s="478"/>
      <c r="K350" s="478"/>
      <c r="L350" s="478"/>
      <c r="M350" s="478">
        <v>15000</v>
      </c>
      <c r="N350" s="478">
        <v>15000</v>
      </c>
      <c r="O350" s="478"/>
      <c r="P350" s="478"/>
      <c r="Q350" s="478"/>
      <c r="R350" s="478"/>
      <c r="S350" s="478"/>
      <c r="T350" s="460"/>
      <c r="U350" s="460"/>
      <c r="V350" s="460"/>
      <c r="W350" s="460"/>
      <c r="X350" s="460" t="s">
        <v>1851</v>
      </c>
      <c r="Y350" s="826"/>
      <c r="Z350" s="460"/>
      <c r="AA350" s="460"/>
      <c r="AC350" s="462"/>
    </row>
    <row r="351" spans="1:38" s="668" customFormat="1" ht="33" customHeight="1">
      <c r="A351" s="463" t="s">
        <v>924</v>
      </c>
      <c r="B351" s="487" t="s">
        <v>1059</v>
      </c>
      <c r="C351" s="463"/>
      <c r="D351" s="463"/>
      <c r="E351" s="479">
        <v>30500</v>
      </c>
      <c r="F351" s="479">
        <v>12500</v>
      </c>
      <c r="G351" s="479">
        <v>18200</v>
      </c>
      <c r="H351" s="479">
        <v>200</v>
      </c>
      <c r="I351" s="479">
        <v>0</v>
      </c>
      <c r="J351" s="479">
        <v>0</v>
      </c>
      <c r="K351" s="479">
        <v>0</v>
      </c>
      <c r="L351" s="479">
        <v>0</v>
      </c>
      <c r="M351" s="479">
        <v>12300</v>
      </c>
      <c r="N351" s="479">
        <v>12300</v>
      </c>
      <c r="O351" s="479">
        <v>0</v>
      </c>
      <c r="P351" s="479">
        <v>0</v>
      </c>
      <c r="Q351" s="479">
        <v>0</v>
      </c>
      <c r="R351" s="479">
        <v>0</v>
      </c>
      <c r="S351" s="492">
        <v>0.79363875951035723</v>
      </c>
      <c r="T351" s="463"/>
      <c r="U351" s="463"/>
      <c r="V351" s="463"/>
      <c r="W351" s="463"/>
      <c r="X351" s="463"/>
      <c r="Y351" s="827"/>
      <c r="Z351" s="463"/>
      <c r="AA351" s="463"/>
      <c r="AC351" s="486"/>
      <c r="AK351" s="667"/>
      <c r="AL351" s="667"/>
    </row>
    <row r="352" spans="1:38" s="668" customFormat="1" ht="33" customHeight="1">
      <c r="A352" s="466" t="s">
        <v>459</v>
      </c>
      <c r="B352" s="467" t="s">
        <v>456</v>
      </c>
      <c r="C352" s="463"/>
      <c r="D352" s="463"/>
      <c r="E352" s="479">
        <v>21000</v>
      </c>
      <c r="F352" s="479">
        <v>3000</v>
      </c>
      <c r="G352" s="479">
        <v>18200</v>
      </c>
      <c r="H352" s="479">
        <v>200</v>
      </c>
      <c r="I352" s="479">
        <v>0</v>
      </c>
      <c r="J352" s="479">
        <v>0</v>
      </c>
      <c r="K352" s="479">
        <v>0</v>
      </c>
      <c r="L352" s="479">
        <v>0</v>
      </c>
      <c r="M352" s="479">
        <v>2800</v>
      </c>
      <c r="N352" s="479">
        <v>2800</v>
      </c>
      <c r="O352" s="479">
        <v>0</v>
      </c>
      <c r="P352" s="479">
        <v>0</v>
      </c>
      <c r="Q352" s="479">
        <v>0</v>
      </c>
      <c r="R352" s="479">
        <v>0</v>
      </c>
      <c r="S352" s="492">
        <v>0</v>
      </c>
      <c r="T352" s="479">
        <f t="shared" ref="T352:W352" si="8">T353</f>
        <v>0</v>
      </c>
      <c r="U352" s="479">
        <f t="shared" si="8"/>
        <v>0</v>
      </c>
      <c r="V352" s="479">
        <f t="shared" si="8"/>
        <v>0</v>
      </c>
      <c r="W352" s="479">
        <f t="shared" si="8"/>
        <v>0</v>
      </c>
      <c r="X352" s="463"/>
      <c r="Y352" s="827"/>
      <c r="Z352" s="463"/>
      <c r="AA352" s="463"/>
      <c r="AC352" s="486"/>
      <c r="AK352" s="667"/>
      <c r="AL352" s="667"/>
    </row>
    <row r="353" spans="1:38" s="667" customFormat="1" ht="62.25" customHeight="1">
      <c r="A353" s="460">
        <v>1</v>
      </c>
      <c r="B353" s="485" t="s">
        <v>496</v>
      </c>
      <c r="C353" s="460"/>
      <c r="D353" s="460" t="s">
        <v>1066</v>
      </c>
      <c r="E353" s="478">
        <v>21000</v>
      </c>
      <c r="F353" s="478">
        <v>3000</v>
      </c>
      <c r="G353" s="478">
        <v>18200</v>
      </c>
      <c r="H353" s="478">
        <v>200</v>
      </c>
      <c r="I353" s="478"/>
      <c r="J353" s="478"/>
      <c r="K353" s="478"/>
      <c r="L353" s="478"/>
      <c r="M353" s="478">
        <v>2800</v>
      </c>
      <c r="N353" s="478">
        <v>2800</v>
      </c>
      <c r="O353" s="478"/>
      <c r="P353" s="478"/>
      <c r="Q353" s="478"/>
      <c r="R353" s="478"/>
      <c r="S353" s="493"/>
      <c r="T353" s="460"/>
      <c r="U353" s="460"/>
      <c r="V353" s="460"/>
      <c r="W353" s="460"/>
      <c r="X353" s="460"/>
      <c r="Y353" s="826"/>
      <c r="Z353" s="460"/>
      <c r="AA353" s="460"/>
      <c r="AC353" s="462"/>
    </row>
    <row r="354" spans="1:38" s="668" customFormat="1" ht="33" customHeight="1">
      <c r="A354" s="466" t="s">
        <v>460</v>
      </c>
      <c r="B354" s="467" t="s">
        <v>461</v>
      </c>
      <c r="C354" s="463"/>
      <c r="D354" s="463"/>
      <c r="E354" s="479">
        <v>9500</v>
      </c>
      <c r="F354" s="479">
        <v>9500</v>
      </c>
      <c r="G354" s="479">
        <v>0</v>
      </c>
      <c r="H354" s="479">
        <v>0</v>
      </c>
      <c r="I354" s="479">
        <v>0</v>
      </c>
      <c r="J354" s="479">
        <v>0</v>
      </c>
      <c r="K354" s="479">
        <v>0</v>
      </c>
      <c r="L354" s="479">
        <v>0</v>
      </c>
      <c r="M354" s="479">
        <v>9500</v>
      </c>
      <c r="N354" s="479">
        <v>9500</v>
      </c>
      <c r="O354" s="479">
        <v>0</v>
      </c>
      <c r="P354" s="479">
        <v>0</v>
      </c>
      <c r="Q354" s="479">
        <v>0</v>
      </c>
      <c r="R354" s="479">
        <v>0</v>
      </c>
      <c r="S354" s="492">
        <v>0</v>
      </c>
      <c r="T354" s="463"/>
      <c r="U354" s="463"/>
      <c r="V354" s="463"/>
      <c r="W354" s="463"/>
      <c r="X354" s="463"/>
      <c r="Y354" s="827"/>
      <c r="Z354" s="463"/>
      <c r="AA354" s="463"/>
      <c r="AC354" s="486"/>
      <c r="AK354" s="667"/>
      <c r="AL354" s="667"/>
    </row>
    <row r="355" spans="1:38" s="667" customFormat="1" ht="33" customHeight="1">
      <c r="A355" s="460">
        <v>1</v>
      </c>
      <c r="B355" s="485" t="s">
        <v>1184</v>
      </c>
      <c r="C355" s="460"/>
      <c r="D355" s="460"/>
      <c r="E355" s="478">
        <v>9500</v>
      </c>
      <c r="F355" s="478">
        <v>9500</v>
      </c>
      <c r="G355" s="478"/>
      <c r="H355" s="478"/>
      <c r="I355" s="478"/>
      <c r="J355" s="478"/>
      <c r="K355" s="478"/>
      <c r="L355" s="478"/>
      <c r="M355" s="478">
        <v>9500</v>
      </c>
      <c r="N355" s="478">
        <v>9500</v>
      </c>
      <c r="O355" s="478"/>
      <c r="P355" s="478"/>
      <c r="Q355" s="478"/>
      <c r="R355" s="478"/>
      <c r="S355" s="493"/>
      <c r="T355" s="460"/>
      <c r="U355" s="460"/>
      <c r="V355" s="460"/>
      <c r="W355" s="460"/>
      <c r="X355" s="460" t="s">
        <v>1183</v>
      </c>
      <c r="Y355" s="826"/>
      <c r="Z355" s="460"/>
      <c r="AA355" s="460"/>
      <c r="AC355" s="462"/>
    </row>
    <row r="356" spans="1:38" s="667" customFormat="1" ht="15" hidden="1" customHeight="1">
      <c r="A356" s="460"/>
      <c r="B356" s="460"/>
      <c r="C356" s="460"/>
      <c r="D356" s="460"/>
      <c r="E356" s="478"/>
      <c r="F356" s="478"/>
      <c r="G356" s="478"/>
      <c r="H356" s="478"/>
      <c r="I356" s="478"/>
      <c r="J356" s="478"/>
      <c r="K356" s="478"/>
      <c r="L356" s="478"/>
      <c r="M356" s="478"/>
      <c r="N356" s="478"/>
      <c r="O356" s="478"/>
      <c r="P356" s="478"/>
      <c r="Q356" s="478"/>
      <c r="R356" s="478"/>
      <c r="S356" s="478"/>
      <c r="T356" s="460"/>
      <c r="U356" s="460"/>
      <c r="V356" s="460"/>
      <c r="W356" s="460"/>
      <c r="X356" s="460"/>
      <c r="Y356" s="826"/>
      <c r="Z356" s="460"/>
      <c r="AA356" s="460"/>
      <c r="AC356" s="462"/>
    </row>
    <row r="357" spans="1:38" s="668" customFormat="1" ht="33" customHeight="1">
      <c r="A357" s="463" t="s">
        <v>133</v>
      </c>
      <c r="B357" s="487" t="s">
        <v>1187</v>
      </c>
      <c r="C357" s="463"/>
      <c r="D357" s="463"/>
      <c r="E357" s="479">
        <v>407760</v>
      </c>
      <c r="F357" s="479">
        <v>332534</v>
      </c>
      <c r="G357" s="479">
        <v>153080.41</v>
      </c>
      <c r="H357" s="479">
        <v>100859.41</v>
      </c>
      <c r="I357" s="479" t="e">
        <v>#REF!</v>
      </c>
      <c r="J357" s="479" t="e">
        <v>#REF!</v>
      </c>
      <c r="K357" s="479" t="e">
        <v>#REF!</v>
      </c>
      <c r="L357" s="479" t="e">
        <v>#REF!</v>
      </c>
      <c r="M357" s="479">
        <v>209050</v>
      </c>
      <c r="N357" s="479">
        <v>168000</v>
      </c>
      <c r="O357" s="479">
        <v>0</v>
      </c>
      <c r="P357" s="479">
        <v>0</v>
      </c>
      <c r="Q357" s="479"/>
      <c r="R357" s="479"/>
      <c r="S357" s="479"/>
      <c r="T357" s="463"/>
      <c r="U357" s="463"/>
      <c r="V357" s="463"/>
      <c r="W357" s="463"/>
      <c r="X357" s="463"/>
      <c r="Y357" s="827"/>
      <c r="Z357" s="463"/>
      <c r="AA357" s="463"/>
      <c r="AC357" s="486"/>
      <c r="AK357" s="667"/>
      <c r="AL357" s="667"/>
    </row>
    <row r="358" spans="1:38" s="668" customFormat="1" ht="31.5">
      <c r="A358" s="463" t="s">
        <v>1070</v>
      </c>
      <c r="B358" s="487" t="s">
        <v>1031</v>
      </c>
      <c r="C358" s="463"/>
      <c r="D358" s="463"/>
      <c r="E358" s="479">
        <v>326410</v>
      </c>
      <c r="F358" s="479">
        <v>251184</v>
      </c>
      <c r="G358" s="479">
        <v>146093.41</v>
      </c>
      <c r="H358" s="479">
        <v>93872.41</v>
      </c>
      <c r="I358" s="479">
        <v>14900</v>
      </c>
      <c r="J358" s="479">
        <v>14900</v>
      </c>
      <c r="K358" s="479">
        <v>0</v>
      </c>
      <c r="L358" s="479">
        <v>0</v>
      </c>
      <c r="M358" s="479">
        <v>117887</v>
      </c>
      <c r="N358" s="479">
        <v>86387</v>
      </c>
      <c r="O358" s="479">
        <v>0</v>
      </c>
      <c r="P358" s="479"/>
      <c r="Q358" s="479"/>
      <c r="R358" s="479"/>
      <c r="S358" s="479"/>
      <c r="T358" s="463"/>
      <c r="U358" s="463"/>
      <c r="V358" s="463"/>
      <c r="W358" s="463"/>
      <c r="X358" s="463"/>
      <c r="Y358" s="827"/>
      <c r="Z358" s="463"/>
      <c r="AA358" s="463"/>
      <c r="AC358" s="486"/>
      <c r="AK358" s="667"/>
      <c r="AL358" s="667"/>
    </row>
    <row r="359" spans="1:38" s="668" customFormat="1" ht="31.5">
      <c r="A359" s="466" t="s">
        <v>459</v>
      </c>
      <c r="B359" s="467" t="s">
        <v>456</v>
      </c>
      <c r="C359" s="463"/>
      <c r="D359" s="463"/>
      <c r="E359" s="479">
        <v>254410</v>
      </c>
      <c r="F359" s="479">
        <v>179184</v>
      </c>
      <c r="G359" s="479">
        <v>146093.41</v>
      </c>
      <c r="H359" s="479">
        <v>93872.41</v>
      </c>
      <c r="I359" s="479">
        <v>0</v>
      </c>
      <c r="J359" s="479">
        <v>0</v>
      </c>
      <c r="K359" s="479">
        <v>0</v>
      </c>
      <c r="L359" s="479">
        <v>0</v>
      </c>
      <c r="M359" s="479">
        <v>61284</v>
      </c>
      <c r="N359" s="479">
        <v>29784</v>
      </c>
      <c r="O359" s="479">
        <v>0</v>
      </c>
      <c r="P359" s="479"/>
      <c r="Q359" s="479"/>
      <c r="R359" s="479"/>
      <c r="S359" s="479"/>
      <c r="T359" s="463"/>
      <c r="U359" s="463"/>
      <c r="V359" s="463"/>
      <c r="W359" s="463"/>
      <c r="X359" s="463"/>
      <c r="Y359" s="827"/>
      <c r="Z359" s="463"/>
      <c r="AA359" s="463"/>
      <c r="AC359" s="486"/>
      <c r="AK359" s="667"/>
      <c r="AL359" s="667"/>
    </row>
    <row r="360" spans="1:38" s="668" customFormat="1">
      <c r="A360" s="463" t="s">
        <v>835</v>
      </c>
      <c r="B360" s="487" t="s">
        <v>1004</v>
      </c>
      <c r="C360" s="463"/>
      <c r="D360" s="463"/>
      <c r="E360" s="479">
        <v>41700</v>
      </c>
      <c r="F360" s="479">
        <v>16590</v>
      </c>
      <c r="G360" s="479">
        <v>31110</v>
      </c>
      <c r="H360" s="479">
        <v>6000</v>
      </c>
      <c r="I360" s="479">
        <v>0</v>
      </c>
      <c r="J360" s="479">
        <v>0</v>
      </c>
      <c r="K360" s="479">
        <v>0</v>
      </c>
      <c r="L360" s="479">
        <v>0</v>
      </c>
      <c r="M360" s="479">
        <v>10520</v>
      </c>
      <c r="N360" s="479">
        <v>10520</v>
      </c>
      <c r="O360" s="479">
        <v>0</v>
      </c>
      <c r="P360" s="479">
        <v>0</v>
      </c>
      <c r="Q360" s="479"/>
      <c r="R360" s="479"/>
      <c r="S360" s="479"/>
      <c r="T360" s="463"/>
      <c r="U360" s="463"/>
      <c r="V360" s="463"/>
      <c r="W360" s="463"/>
      <c r="X360" s="463"/>
      <c r="Y360" s="827"/>
      <c r="Z360" s="463"/>
      <c r="AA360" s="463"/>
      <c r="AC360" s="486"/>
      <c r="AK360" s="667"/>
      <c r="AL360" s="667"/>
    </row>
    <row r="361" spans="1:38" s="667" customFormat="1" ht="42" customHeight="1">
      <c r="A361" s="460">
        <v>1</v>
      </c>
      <c r="B361" s="485" t="s">
        <v>521</v>
      </c>
      <c r="C361" s="460"/>
      <c r="D361" s="460" t="s">
        <v>526</v>
      </c>
      <c r="E361" s="478">
        <v>7000</v>
      </c>
      <c r="F361" s="478">
        <v>3902</v>
      </c>
      <c r="G361" s="478">
        <v>4598</v>
      </c>
      <c r="H361" s="478">
        <v>1500</v>
      </c>
      <c r="I361" s="478"/>
      <c r="J361" s="478"/>
      <c r="K361" s="478"/>
      <c r="L361" s="478"/>
      <c r="M361" s="478">
        <v>2400</v>
      </c>
      <c r="N361" s="478">
        <v>2400</v>
      </c>
      <c r="O361" s="478"/>
      <c r="P361" s="478"/>
      <c r="Q361" s="478"/>
      <c r="R361" s="478"/>
      <c r="S361" s="478"/>
      <c r="T361" s="460"/>
      <c r="U361" s="460"/>
      <c r="V361" s="460"/>
      <c r="W361" s="460"/>
      <c r="X361" s="460"/>
      <c r="Y361" s="826"/>
      <c r="Z361" s="460"/>
      <c r="AA361" s="460"/>
      <c r="AC361" s="462"/>
    </row>
    <row r="362" spans="1:38" s="667" customFormat="1" ht="31.5">
      <c r="A362" s="460">
        <v>2</v>
      </c>
      <c r="B362" s="485" t="s">
        <v>522</v>
      </c>
      <c r="C362" s="460"/>
      <c r="D362" s="460" t="s">
        <v>527</v>
      </c>
      <c r="E362" s="478">
        <v>7800</v>
      </c>
      <c r="F362" s="478">
        <v>1953</v>
      </c>
      <c r="G362" s="478">
        <v>7347</v>
      </c>
      <c r="H362" s="478">
        <v>1500</v>
      </c>
      <c r="I362" s="478"/>
      <c r="J362" s="478"/>
      <c r="K362" s="478"/>
      <c r="L362" s="478"/>
      <c r="M362" s="478">
        <v>450</v>
      </c>
      <c r="N362" s="478">
        <v>450</v>
      </c>
      <c r="O362" s="478"/>
      <c r="P362" s="478"/>
      <c r="Q362" s="478"/>
      <c r="R362" s="478"/>
      <c r="S362" s="478"/>
      <c r="T362" s="460"/>
      <c r="U362" s="460"/>
      <c r="V362" s="460"/>
      <c r="W362" s="460"/>
      <c r="X362" s="460"/>
      <c r="Y362" s="826"/>
      <c r="Z362" s="460"/>
      <c r="AA362" s="460"/>
      <c r="AC362" s="462"/>
    </row>
    <row r="363" spans="1:38" s="667" customFormat="1" ht="105" customHeight="1">
      <c r="A363" s="460">
        <v>3</v>
      </c>
      <c r="B363" s="485" t="s">
        <v>523</v>
      </c>
      <c r="C363" s="460"/>
      <c r="D363" s="460" t="s">
        <v>1076</v>
      </c>
      <c r="E363" s="478">
        <v>12000</v>
      </c>
      <c r="F363" s="478">
        <v>6750</v>
      </c>
      <c r="G363" s="478">
        <v>6750</v>
      </c>
      <c r="H363" s="478">
        <v>1500</v>
      </c>
      <c r="I363" s="478"/>
      <c r="J363" s="478"/>
      <c r="K363" s="478"/>
      <c r="L363" s="478"/>
      <c r="M363" s="478">
        <v>5240</v>
      </c>
      <c r="N363" s="478">
        <v>5240</v>
      </c>
      <c r="O363" s="478"/>
      <c r="P363" s="478"/>
      <c r="Q363" s="478"/>
      <c r="R363" s="478"/>
      <c r="S363" s="478"/>
      <c r="T363" s="460"/>
      <c r="U363" s="460"/>
      <c r="V363" s="460"/>
      <c r="W363" s="460"/>
      <c r="X363" s="460"/>
      <c r="Y363" s="826"/>
      <c r="Z363" s="460"/>
      <c r="AA363" s="460"/>
      <c r="AC363" s="462"/>
    </row>
    <row r="364" spans="1:38" s="667" customFormat="1" ht="60" customHeight="1">
      <c r="A364" s="460">
        <v>4</v>
      </c>
      <c r="B364" s="485" t="s">
        <v>524</v>
      </c>
      <c r="C364" s="460"/>
      <c r="D364" s="460" t="s">
        <v>1077</v>
      </c>
      <c r="E364" s="478">
        <v>14900</v>
      </c>
      <c r="F364" s="478">
        <v>3985</v>
      </c>
      <c r="G364" s="478">
        <v>12415</v>
      </c>
      <c r="H364" s="478">
        <v>1500</v>
      </c>
      <c r="I364" s="478"/>
      <c r="J364" s="478"/>
      <c r="K364" s="478"/>
      <c r="L364" s="478"/>
      <c r="M364" s="478">
        <v>2430</v>
      </c>
      <c r="N364" s="478">
        <v>2430</v>
      </c>
      <c r="O364" s="478"/>
      <c r="P364" s="478"/>
      <c r="Q364" s="478"/>
      <c r="R364" s="478"/>
      <c r="S364" s="478"/>
      <c r="T364" s="460"/>
      <c r="U364" s="460"/>
      <c r="V364" s="460"/>
      <c r="W364" s="460"/>
      <c r="X364" s="460"/>
      <c r="Y364" s="826"/>
      <c r="Z364" s="460"/>
      <c r="AA364" s="460"/>
      <c r="AC364" s="462"/>
    </row>
    <row r="365" spans="1:38" s="668" customFormat="1" ht="40.5" customHeight="1">
      <c r="A365" s="463" t="s">
        <v>835</v>
      </c>
      <c r="B365" s="487" t="s">
        <v>1075</v>
      </c>
      <c r="C365" s="463"/>
      <c r="D365" s="463"/>
      <c r="E365" s="479">
        <v>212710</v>
      </c>
      <c r="F365" s="479">
        <v>162594</v>
      </c>
      <c r="G365" s="479">
        <v>114983.41</v>
      </c>
      <c r="H365" s="479">
        <v>87872.41</v>
      </c>
      <c r="I365" s="479">
        <v>0</v>
      </c>
      <c r="J365" s="479">
        <v>0</v>
      </c>
      <c r="K365" s="479">
        <v>0</v>
      </c>
      <c r="L365" s="479">
        <v>0</v>
      </c>
      <c r="M365" s="479">
        <v>50764</v>
      </c>
      <c r="N365" s="479">
        <v>19264</v>
      </c>
      <c r="O365" s="479">
        <v>0</v>
      </c>
      <c r="P365" s="479">
        <v>0</v>
      </c>
      <c r="Q365" s="479"/>
      <c r="R365" s="479"/>
      <c r="S365" s="479"/>
      <c r="T365" s="463"/>
      <c r="U365" s="463"/>
      <c r="V365" s="463"/>
      <c r="W365" s="463"/>
      <c r="X365" s="463"/>
      <c r="Y365" s="827"/>
      <c r="Z365" s="463"/>
      <c r="AA365" s="463"/>
      <c r="AC365" s="486"/>
      <c r="AK365" s="667"/>
      <c r="AL365" s="667"/>
    </row>
    <row r="366" spans="1:38" s="667" customFormat="1" ht="41.25" customHeight="1">
      <c r="A366" s="460">
        <v>1</v>
      </c>
      <c r="B366" s="485" t="s">
        <v>491</v>
      </c>
      <c r="C366" s="460"/>
      <c r="D366" s="460" t="s">
        <v>499</v>
      </c>
      <c r="E366" s="478">
        <v>6000</v>
      </c>
      <c r="F366" s="478">
        <v>6000</v>
      </c>
      <c r="G366" s="478">
        <v>3043</v>
      </c>
      <c r="H366" s="478">
        <v>3043</v>
      </c>
      <c r="I366" s="478"/>
      <c r="J366" s="478"/>
      <c r="K366" s="478"/>
      <c r="L366" s="478"/>
      <c r="M366" s="478">
        <v>2900</v>
      </c>
      <c r="N366" s="478">
        <v>2900</v>
      </c>
      <c r="O366" s="478"/>
      <c r="P366" s="478"/>
      <c r="Q366" s="478"/>
      <c r="R366" s="478"/>
      <c r="S366" s="478"/>
      <c r="T366" s="460"/>
      <c r="U366" s="460"/>
      <c r="V366" s="460"/>
      <c r="W366" s="460"/>
      <c r="X366" s="460"/>
      <c r="Y366" s="826"/>
      <c r="Z366" s="460"/>
      <c r="AA366" s="460"/>
      <c r="AC366" s="462"/>
    </row>
    <row r="367" spans="1:38" s="667" customFormat="1" ht="60.75" customHeight="1">
      <c r="A367" s="460">
        <v>2</v>
      </c>
      <c r="B367" s="485" t="s">
        <v>492</v>
      </c>
      <c r="C367" s="460"/>
      <c r="D367" s="460" t="s">
        <v>466</v>
      </c>
      <c r="E367" s="478">
        <v>3300</v>
      </c>
      <c r="F367" s="478">
        <v>3300</v>
      </c>
      <c r="G367" s="478">
        <v>1120</v>
      </c>
      <c r="H367" s="478">
        <v>1120</v>
      </c>
      <c r="I367" s="478"/>
      <c r="J367" s="478"/>
      <c r="K367" s="478"/>
      <c r="L367" s="478"/>
      <c r="M367" s="478">
        <v>2180</v>
      </c>
      <c r="N367" s="478">
        <v>2180</v>
      </c>
      <c r="O367" s="478"/>
      <c r="P367" s="478"/>
      <c r="Q367" s="478"/>
      <c r="R367" s="478"/>
      <c r="S367" s="478"/>
      <c r="T367" s="460"/>
      <c r="U367" s="460"/>
      <c r="V367" s="460"/>
      <c r="W367" s="460"/>
      <c r="X367" s="460"/>
      <c r="Y367" s="826"/>
      <c r="Z367" s="460"/>
      <c r="AA367" s="460"/>
      <c r="AC367" s="462"/>
    </row>
    <row r="368" spans="1:38" s="667" customFormat="1" ht="48.75" customHeight="1">
      <c r="A368" s="460">
        <v>3</v>
      </c>
      <c r="B368" s="485" t="s">
        <v>512</v>
      </c>
      <c r="C368" s="460"/>
      <c r="D368" s="460" t="s">
        <v>501</v>
      </c>
      <c r="E368" s="478">
        <v>6000</v>
      </c>
      <c r="F368" s="478">
        <v>4705</v>
      </c>
      <c r="G368" s="478">
        <v>3290</v>
      </c>
      <c r="H368" s="478">
        <v>2000</v>
      </c>
      <c r="I368" s="478"/>
      <c r="J368" s="478"/>
      <c r="K368" s="478"/>
      <c r="L368" s="478"/>
      <c r="M368" s="478">
        <v>2700</v>
      </c>
      <c r="N368" s="478">
        <v>2700</v>
      </c>
      <c r="O368" s="478"/>
      <c r="P368" s="478"/>
      <c r="Q368" s="478"/>
      <c r="R368" s="478"/>
      <c r="S368" s="478"/>
      <c r="T368" s="460"/>
      <c r="U368" s="460"/>
      <c r="V368" s="460"/>
      <c r="W368" s="460"/>
      <c r="X368" s="460"/>
      <c r="Y368" s="826"/>
      <c r="Z368" s="460"/>
      <c r="AA368" s="460"/>
      <c r="AC368" s="462"/>
    </row>
    <row r="369" spans="1:38" s="667" customFormat="1" ht="57.75" customHeight="1">
      <c r="A369" s="460">
        <v>4</v>
      </c>
      <c r="B369" s="485" t="s">
        <v>490</v>
      </c>
      <c r="C369" s="460"/>
      <c r="D369" s="460" t="s">
        <v>497</v>
      </c>
      <c r="E369" s="478">
        <v>17000</v>
      </c>
      <c r="F369" s="478">
        <v>17000</v>
      </c>
      <c r="G369" s="478">
        <v>12600</v>
      </c>
      <c r="H369" s="478">
        <v>12600</v>
      </c>
      <c r="I369" s="478"/>
      <c r="J369" s="478"/>
      <c r="K369" s="478"/>
      <c r="L369" s="478"/>
      <c r="M369" s="478">
        <v>4400</v>
      </c>
      <c r="N369" s="478">
        <v>4400</v>
      </c>
      <c r="O369" s="478"/>
      <c r="P369" s="478"/>
      <c r="Q369" s="478"/>
      <c r="R369" s="478"/>
      <c r="S369" s="478"/>
      <c r="T369" s="460"/>
      <c r="U369" s="460"/>
      <c r="V369" s="460"/>
      <c r="W369" s="460"/>
      <c r="X369" s="460"/>
      <c r="Y369" s="826"/>
      <c r="Z369" s="460"/>
      <c r="AA369" s="460"/>
      <c r="AC369" s="462"/>
    </row>
    <row r="370" spans="1:38" s="667" customFormat="1" ht="120" customHeight="1">
      <c r="A370" s="460">
        <v>5</v>
      </c>
      <c r="B370" s="485" t="s">
        <v>489</v>
      </c>
      <c r="C370" s="460"/>
      <c r="D370" s="460" t="s">
        <v>596</v>
      </c>
      <c r="E370" s="478">
        <v>121810</v>
      </c>
      <c r="F370" s="478">
        <v>95989</v>
      </c>
      <c r="G370" s="478">
        <v>80770.41</v>
      </c>
      <c r="H370" s="478">
        <v>54949.41</v>
      </c>
      <c r="I370" s="478"/>
      <c r="J370" s="478"/>
      <c r="K370" s="478"/>
      <c r="L370" s="478"/>
      <c r="M370" s="478">
        <v>17500</v>
      </c>
      <c r="N370" s="478">
        <v>2000</v>
      </c>
      <c r="O370" s="478"/>
      <c r="P370" s="478"/>
      <c r="Q370" s="478"/>
      <c r="R370" s="478"/>
      <c r="S370" s="478"/>
      <c r="T370" s="460"/>
      <c r="U370" s="460"/>
      <c r="V370" s="460"/>
      <c r="W370" s="460"/>
      <c r="X370" s="460"/>
      <c r="Y370" s="826"/>
      <c r="Z370" s="460"/>
      <c r="AA370" s="460"/>
      <c r="AC370" s="462"/>
    </row>
    <row r="371" spans="1:38" s="667" customFormat="1" ht="82.5" customHeight="1">
      <c r="A371" s="460">
        <v>6</v>
      </c>
      <c r="B371" s="485" t="s">
        <v>495</v>
      </c>
      <c r="C371" s="460"/>
      <c r="D371" s="460" t="s">
        <v>503</v>
      </c>
      <c r="E371" s="478">
        <v>46000</v>
      </c>
      <c r="F371" s="478">
        <v>23000</v>
      </c>
      <c r="G371" s="478">
        <v>5000</v>
      </c>
      <c r="H371" s="478">
        <v>5000</v>
      </c>
      <c r="I371" s="478"/>
      <c r="J371" s="478"/>
      <c r="K371" s="478"/>
      <c r="L371" s="478"/>
      <c r="M371" s="478">
        <v>18000</v>
      </c>
      <c r="N371" s="478">
        <v>2000</v>
      </c>
      <c r="O371" s="478"/>
      <c r="P371" s="478"/>
      <c r="Q371" s="478"/>
      <c r="R371" s="478"/>
      <c r="S371" s="478"/>
      <c r="T371" s="460"/>
      <c r="U371" s="460"/>
      <c r="V371" s="460"/>
      <c r="W371" s="460"/>
      <c r="X371" s="460"/>
      <c r="Y371" s="826"/>
      <c r="Z371" s="460"/>
      <c r="AA371" s="460"/>
      <c r="AC371" s="462"/>
    </row>
    <row r="372" spans="1:38" s="667" customFormat="1" ht="75" customHeight="1">
      <c r="A372" s="460">
        <v>7</v>
      </c>
      <c r="B372" s="819" t="s">
        <v>532</v>
      </c>
      <c r="C372" s="460"/>
      <c r="D372" s="460" t="s">
        <v>533</v>
      </c>
      <c r="E372" s="478">
        <v>12600</v>
      </c>
      <c r="F372" s="478">
        <v>12600</v>
      </c>
      <c r="G372" s="478">
        <v>9160</v>
      </c>
      <c r="H372" s="478">
        <v>9160</v>
      </c>
      <c r="I372" s="478"/>
      <c r="J372" s="478"/>
      <c r="K372" s="478"/>
      <c r="L372" s="478"/>
      <c r="M372" s="478">
        <v>3084</v>
      </c>
      <c r="N372" s="478">
        <v>3084</v>
      </c>
      <c r="O372" s="478"/>
      <c r="P372" s="478"/>
      <c r="Q372" s="478"/>
      <c r="R372" s="478"/>
      <c r="S372" s="478"/>
      <c r="T372" s="460"/>
      <c r="U372" s="460"/>
      <c r="V372" s="460"/>
      <c r="W372" s="460"/>
      <c r="X372" s="460"/>
      <c r="Y372" s="826"/>
      <c r="Z372" s="460"/>
      <c r="AA372" s="460"/>
      <c r="AC372" s="462"/>
    </row>
    <row r="373" spans="1:38" s="668" customFormat="1" ht="47.25" customHeight="1">
      <c r="A373" s="466" t="s">
        <v>460</v>
      </c>
      <c r="B373" s="467" t="s">
        <v>461</v>
      </c>
      <c r="C373" s="463"/>
      <c r="D373" s="463"/>
      <c r="E373" s="479">
        <v>72000</v>
      </c>
      <c r="F373" s="479">
        <v>72000</v>
      </c>
      <c r="G373" s="479">
        <v>0</v>
      </c>
      <c r="H373" s="479">
        <v>0</v>
      </c>
      <c r="I373" s="479">
        <v>14900</v>
      </c>
      <c r="J373" s="479">
        <v>14900</v>
      </c>
      <c r="K373" s="479">
        <v>0</v>
      </c>
      <c r="L373" s="479">
        <v>0</v>
      </c>
      <c r="M373" s="479">
        <v>56603</v>
      </c>
      <c r="N373" s="479">
        <v>56603</v>
      </c>
      <c r="O373" s="479">
        <v>0</v>
      </c>
      <c r="P373" s="479">
        <v>0</v>
      </c>
      <c r="Q373" s="479"/>
      <c r="R373" s="479"/>
      <c r="S373" s="479"/>
      <c r="T373" s="463"/>
      <c r="U373" s="463"/>
      <c r="V373" s="463"/>
      <c r="W373" s="463"/>
      <c r="X373" s="463"/>
      <c r="Y373" s="827"/>
      <c r="Z373" s="463"/>
      <c r="AA373" s="463"/>
      <c r="AC373" s="486"/>
      <c r="AK373" s="667"/>
      <c r="AL373" s="667"/>
    </row>
    <row r="374" spans="1:38" s="667" customFormat="1" ht="39.75" customHeight="1">
      <c r="A374" s="670">
        <v>1</v>
      </c>
      <c r="B374" s="472" t="s">
        <v>531</v>
      </c>
      <c r="C374" s="460"/>
      <c r="D374" s="460"/>
      <c r="E374" s="478">
        <v>11000</v>
      </c>
      <c r="F374" s="478">
        <v>11000</v>
      </c>
      <c r="G374" s="478"/>
      <c r="H374" s="478"/>
      <c r="I374" s="478">
        <v>14900</v>
      </c>
      <c r="J374" s="478">
        <v>14900</v>
      </c>
      <c r="K374" s="478"/>
      <c r="L374" s="478"/>
      <c r="M374" s="478">
        <v>11000</v>
      </c>
      <c r="N374" s="478">
        <v>11000</v>
      </c>
      <c r="O374" s="478"/>
      <c r="P374" s="478"/>
      <c r="Q374" s="478"/>
      <c r="R374" s="478"/>
      <c r="S374" s="478"/>
      <c r="T374" s="460"/>
      <c r="U374" s="460"/>
      <c r="V374" s="460"/>
      <c r="W374" s="460"/>
      <c r="X374" s="460"/>
      <c r="Y374" s="826"/>
      <c r="Z374" s="460"/>
      <c r="AA374" s="460"/>
      <c r="AC374" s="462"/>
    </row>
    <row r="375" spans="1:38" s="667" customFormat="1" ht="39.75" customHeight="1">
      <c r="A375" s="460">
        <v>2</v>
      </c>
      <c r="B375" s="485" t="s">
        <v>517</v>
      </c>
      <c r="C375" s="460"/>
      <c r="D375" s="460"/>
      <c r="E375" s="478">
        <v>10000</v>
      </c>
      <c r="F375" s="478">
        <v>10000</v>
      </c>
      <c r="G375" s="478"/>
      <c r="H375" s="478"/>
      <c r="I375" s="478"/>
      <c r="J375" s="478"/>
      <c r="K375" s="478"/>
      <c r="L375" s="478"/>
      <c r="M375" s="478">
        <v>10000</v>
      </c>
      <c r="N375" s="478">
        <v>10000</v>
      </c>
      <c r="O375" s="478"/>
      <c r="P375" s="478"/>
      <c r="Q375" s="478"/>
      <c r="R375" s="478"/>
      <c r="S375" s="478"/>
      <c r="T375" s="460"/>
      <c r="U375" s="460"/>
      <c r="V375" s="460"/>
      <c r="W375" s="460"/>
      <c r="X375" s="460"/>
      <c r="Y375" s="826"/>
      <c r="Z375" s="460"/>
      <c r="AA375" s="460"/>
      <c r="AC375" s="462"/>
    </row>
    <row r="376" spans="1:38" s="667" customFormat="1" ht="69.75" customHeight="1">
      <c r="A376" s="460">
        <v>3</v>
      </c>
      <c r="B376" s="485" t="s">
        <v>1417</v>
      </c>
      <c r="C376" s="460"/>
      <c r="D376" s="460"/>
      <c r="E376" s="478">
        <v>3000</v>
      </c>
      <c r="F376" s="478">
        <v>3000</v>
      </c>
      <c r="G376" s="478"/>
      <c r="H376" s="478"/>
      <c r="I376" s="478"/>
      <c r="J376" s="478"/>
      <c r="K376" s="478"/>
      <c r="L376" s="478"/>
      <c r="M376" s="478">
        <v>3000</v>
      </c>
      <c r="N376" s="478">
        <v>3000</v>
      </c>
      <c r="O376" s="478"/>
      <c r="P376" s="478"/>
      <c r="Q376" s="478"/>
      <c r="R376" s="478"/>
      <c r="S376" s="478"/>
      <c r="T376" s="460"/>
      <c r="U376" s="460"/>
      <c r="V376" s="460"/>
      <c r="W376" s="460"/>
      <c r="X376" s="460"/>
      <c r="Y376" s="826"/>
      <c r="Z376" s="460"/>
      <c r="AA376" s="460"/>
      <c r="AC376" s="462"/>
    </row>
    <row r="377" spans="1:38" s="667" customFormat="1" ht="31.5">
      <c r="A377" s="670">
        <v>4</v>
      </c>
      <c r="B377" s="485" t="s">
        <v>1678</v>
      </c>
      <c r="C377" s="460"/>
      <c r="D377" s="460"/>
      <c r="E377" s="478">
        <v>30000</v>
      </c>
      <c r="F377" s="478">
        <v>30000</v>
      </c>
      <c r="G377" s="478"/>
      <c r="H377" s="478"/>
      <c r="I377" s="478"/>
      <c r="J377" s="478"/>
      <c r="K377" s="478"/>
      <c r="L377" s="478"/>
      <c r="M377" s="478">
        <v>14603</v>
      </c>
      <c r="N377" s="478">
        <v>14603</v>
      </c>
      <c r="O377" s="478"/>
      <c r="P377" s="478"/>
      <c r="Q377" s="478"/>
      <c r="R377" s="478"/>
      <c r="S377" s="478"/>
      <c r="T377" s="460"/>
      <c r="U377" s="460"/>
      <c r="V377" s="460"/>
      <c r="W377" s="460"/>
      <c r="X377" s="460"/>
      <c r="Y377" s="826"/>
      <c r="Z377" s="460"/>
      <c r="AA377" s="460"/>
      <c r="AC377" s="462"/>
    </row>
    <row r="378" spans="1:38" s="667" customFormat="1" ht="27.75" customHeight="1">
      <c r="A378" s="460">
        <v>5</v>
      </c>
      <c r="B378" s="485" t="s">
        <v>1697</v>
      </c>
      <c r="C378" s="460"/>
      <c r="D378" s="460"/>
      <c r="E378" s="478">
        <v>8000</v>
      </c>
      <c r="F378" s="478">
        <v>8000</v>
      </c>
      <c r="G378" s="478"/>
      <c r="H378" s="478"/>
      <c r="I378" s="478"/>
      <c r="J378" s="478"/>
      <c r="K378" s="478"/>
      <c r="L378" s="478"/>
      <c r="M378" s="478">
        <v>8000</v>
      </c>
      <c r="N378" s="478">
        <v>8000</v>
      </c>
      <c r="O378" s="478"/>
      <c r="P378" s="478"/>
      <c r="Q378" s="478"/>
      <c r="R378" s="478"/>
      <c r="S378" s="478"/>
      <c r="T378" s="460"/>
      <c r="U378" s="460"/>
      <c r="V378" s="460"/>
      <c r="W378" s="460"/>
      <c r="X378" s="460"/>
      <c r="Y378" s="826"/>
      <c r="Z378" s="460"/>
      <c r="AA378" s="460"/>
      <c r="AC378" s="462"/>
    </row>
    <row r="379" spans="1:38" s="667" customFormat="1" ht="42" customHeight="1">
      <c r="A379" s="460">
        <v>6</v>
      </c>
      <c r="B379" s="485" t="s">
        <v>1438</v>
      </c>
      <c r="C379" s="460"/>
      <c r="D379" s="460"/>
      <c r="E379" s="478">
        <v>10000</v>
      </c>
      <c r="F379" s="478">
        <v>10000</v>
      </c>
      <c r="G379" s="478"/>
      <c r="H379" s="478"/>
      <c r="I379" s="478"/>
      <c r="J379" s="478"/>
      <c r="K379" s="478"/>
      <c r="L379" s="478"/>
      <c r="M379" s="478">
        <v>10000</v>
      </c>
      <c r="N379" s="478">
        <v>10000</v>
      </c>
      <c r="O379" s="478"/>
      <c r="P379" s="478"/>
      <c r="Q379" s="478"/>
      <c r="R379" s="478"/>
      <c r="S379" s="478"/>
      <c r="T379" s="460"/>
      <c r="U379" s="460"/>
      <c r="V379" s="460"/>
      <c r="W379" s="460"/>
      <c r="X379" s="460"/>
      <c r="Y379" s="826"/>
      <c r="Z379" s="460"/>
      <c r="AA379" s="460"/>
      <c r="AC379" s="462"/>
    </row>
    <row r="380" spans="1:38" s="667" customFormat="1" hidden="1">
      <c r="A380" s="460"/>
      <c r="B380" s="485"/>
      <c r="C380" s="460"/>
      <c r="D380" s="460"/>
      <c r="E380" s="478"/>
      <c r="F380" s="478"/>
      <c r="G380" s="478"/>
      <c r="H380" s="478"/>
      <c r="I380" s="478"/>
      <c r="J380" s="478"/>
      <c r="K380" s="478"/>
      <c r="L380" s="478"/>
      <c r="M380" s="478"/>
      <c r="N380" s="478"/>
      <c r="O380" s="478"/>
      <c r="P380" s="478"/>
      <c r="Q380" s="478"/>
      <c r="R380" s="478"/>
      <c r="S380" s="478"/>
      <c r="T380" s="460"/>
      <c r="U380" s="460"/>
      <c r="V380" s="460"/>
      <c r="W380" s="460"/>
      <c r="X380" s="460"/>
      <c r="Y380" s="826"/>
      <c r="Z380" s="460"/>
      <c r="AA380" s="460"/>
      <c r="AC380" s="462"/>
    </row>
    <row r="381" spans="1:38" s="668" customFormat="1" ht="33" customHeight="1">
      <c r="A381" s="463" t="s">
        <v>1071</v>
      </c>
      <c r="B381" s="487" t="s">
        <v>1072</v>
      </c>
      <c r="C381" s="463"/>
      <c r="D381" s="463"/>
      <c r="E381" s="479">
        <v>81350</v>
      </c>
      <c r="F381" s="479">
        <v>81350</v>
      </c>
      <c r="G381" s="479">
        <v>6987</v>
      </c>
      <c r="H381" s="479">
        <v>6987</v>
      </c>
      <c r="I381" s="479">
        <v>31013</v>
      </c>
      <c r="J381" s="479">
        <v>31013</v>
      </c>
      <c r="K381" s="479">
        <v>0</v>
      </c>
      <c r="L381" s="479">
        <v>0</v>
      </c>
      <c r="M381" s="479">
        <v>74363</v>
      </c>
      <c r="N381" s="479">
        <v>64813</v>
      </c>
      <c r="O381" s="479">
        <v>0</v>
      </c>
      <c r="P381" s="479">
        <v>0</v>
      </c>
      <c r="Q381" s="479"/>
      <c r="R381" s="479"/>
      <c r="S381" s="479"/>
      <c r="T381" s="463"/>
      <c r="U381" s="463"/>
      <c r="V381" s="463"/>
      <c r="W381" s="463"/>
      <c r="X381" s="463"/>
      <c r="Y381" s="827"/>
      <c r="Z381" s="463"/>
      <c r="AA381" s="463"/>
      <c r="AC381" s="486"/>
      <c r="AK381" s="667"/>
      <c r="AL381" s="667"/>
    </row>
    <row r="382" spans="1:38" s="668" customFormat="1" ht="39" customHeight="1">
      <c r="A382" s="466" t="s">
        <v>459</v>
      </c>
      <c r="B382" s="467" t="s">
        <v>456</v>
      </c>
      <c r="C382" s="463"/>
      <c r="D382" s="463"/>
      <c r="E382" s="479">
        <v>19350</v>
      </c>
      <c r="F382" s="479">
        <v>19350</v>
      </c>
      <c r="G382" s="479">
        <v>6987</v>
      </c>
      <c r="H382" s="479">
        <v>6987</v>
      </c>
      <c r="I382" s="479">
        <v>813</v>
      </c>
      <c r="J382" s="479">
        <v>813</v>
      </c>
      <c r="K382" s="479">
        <v>0</v>
      </c>
      <c r="L382" s="479">
        <v>0</v>
      </c>
      <c r="M382" s="479">
        <v>12363</v>
      </c>
      <c r="N382" s="479">
        <v>2813</v>
      </c>
      <c r="O382" s="479">
        <v>0</v>
      </c>
      <c r="P382" s="479">
        <v>0</v>
      </c>
      <c r="Q382" s="479"/>
      <c r="R382" s="479"/>
      <c r="S382" s="479"/>
      <c r="T382" s="463"/>
      <c r="U382" s="463"/>
      <c r="V382" s="463"/>
      <c r="W382" s="463"/>
      <c r="X382" s="463"/>
      <c r="Y382" s="827"/>
      <c r="Z382" s="463"/>
      <c r="AA382" s="463"/>
      <c r="AC382" s="486"/>
      <c r="AK382" s="667"/>
      <c r="AL382" s="667"/>
    </row>
    <row r="383" spans="1:38" s="668" customFormat="1" ht="31.5">
      <c r="A383" s="460">
        <v>1</v>
      </c>
      <c r="B383" s="469" t="s">
        <v>465</v>
      </c>
      <c r="C383" s="469"/>
      <c r="D383" s="460" t="s">
        <v>1014</v>
      </c>
      <c r="E383" s="465">
        <v>4500</v>
      </c>
      <c r="F383" s="465">
        <v>4500</v>
      </c>
      <c r="G383" s="465">
        <v>3687</v>
      </c>
      <c r="H383" s="465">
        <v>3687</v>
      </c>
      <c r="I383" s="465">
        <v>813</v>
      </c>
      <c r="J383" s="465">
        <v>813</v>
      </c>
      <c r="K383" s="465"/>
      <c r="L383" s="465"/>
      <c r="M383" s="465">
        <v>813</v>
      </c>
      <c r="N383" s="465">
        <v>813</v>
      </c>
      <c r="O383" s="465"/>
      <c r="P383" s="465"/>
      <c r="Q383" s="465"/>
      <c r="R383" s="465"/>
      <c r="S383" s="465"/>
      <c r="T383" s="465">
        <f>U383</f>
        <v>813</v>
      </c>
      <c r="U383" s="465">
        <f>N383</f>
        <v>813</v>
      </c>
      <c r="V383" s="465"/>
      <c r="W383" s="465"/>
      <c r="X383" s="460" t="s">
        <v>1061</v>
      </c>
      <c r="Y383" s="827"/>
      <c r="Z383" s="463"/>
      <c r="AA383" s="463"/>
      <c r="AC383" s="486"/>
      <c r="AK383" s="667"/>
      <c r="AL383" s="667"/>
    </row>
    <row r="384" spans="1:38" s="667" customFormat="1" ht="65.25" customHeight="1">
      <c r="A384" s="460">
        <v>2</v>
      </c>
      <c r="B384" s="485" t="s">
        <v>1078</v>
      </c>
      <c r="C384" s="460"/>
      <c r="D384" s="460" t="s">
        <v>498</v>
      </c>
      <c r="E384" s="478">
        <v>14850</v>
      </c>
      <c r="F384" s="478">
        <v>14850</v>
      </c>
      <c r="G384" s="478">
        <v>3300</v>
      </c>
      <c r="H384" s="478">
        <v>3300</v>
      </c>
      <c r="I384" s="478"/>
      <c r="J384" s="478"/>
      <c r="K384" s="478"/>
      <c r="L384" s="478"/>
      <c r="M384" s="478">
        <v>11550</v>
      </c>
      <c r="N384" s="478">
        <v>2000</v>
      </c>
      <c r="O384" s="478"/>
      <c r="P384" s="478"/>
      <c r="Q384" s="478"/>
      <c r="R384" s="478"/>
      <c r="S384" s="478"/>
      <c r="T384" s="460"/>
      <c r="U384" s="460"/>
      <c r="V384" s="460"/>
      <c r="W384" s="460"/>
      <c r="X384" s="460" t="s">
        <v>1061</v>
      </c>
      <c r="Y384" s="826"/>
      <c r="Z384" s="460"/>
      <c r="AA384" s="460"/>
      <c r="AC384" s="462"/>
    </row>
    <row r="385" spans="1:38" s="668" customFormat="1" ht="47.25" customHeight="1">
      <c r="A385" s="466" t="s">
        <v>460</v>
      </c>
      <c r="B385" s="467" t="s">
        <v>461</v>
      </c>
      <c r="C385" s="463"/>
      <c r="D385" s="463"/>
      <c r="E385" s="479">
        <v>62000</v>
      </c>
      <c r="F385" s="479">
        <v>62000</v>
      </c>
      <c r="G385" s="479">
        <v>0</v>
      </c>
      <c r="H385" s="479">
        <v>0</v>
      </c>
      <c r="I385" s="479">
        <v>30200</v>
      </c>
      <c r="J385" s="479">
        <v>30200</v>
      </c>
      <c r="K385" s="479">
        <v>0</v>
      </c>
      <c r="L385" s="479">
        <v>0</v>
      </c>
      <c r="M385" s="479">
        <v>62000</v>
      </c>
      <c r="N385" s="479">
        <v>62000</v>
      </c>
      <c r="O385" s="479">
        <v>0</v>
      </c>
      <c r="P385" s="479">
        <v>0</v>
      </c>
      <c r="Q385" s="479"/>
      <c r="R385" s="479"/>
      <c r="S385" s="479"/>
      <c r="T385" s="463"/>
      <c r="U385" s="463"/>
      <c r="V385" s="463"/>
      <c r="W385" s="463"/>
      <c r="X385" s="463"/>
      <c r="Y385" s="827"/>
      <c r="Z385" s="463"/>
      <c r="AA385" s="463"/>
      <c r="AC385" s="486"/>
      <c r="AK385" s="667"/>
      <c r="AL385" s="667"/>
    </row>
    <row r="386" spans="1:38" s="667" customFormat="1" ht="33" customHeight="1">
      <c r="A386" s="460">
        <v>1</v>
      </c>
      <c r="B386" s="485" t="s">
        <v>1418</v>
      </c>
      <c r="C386" s="460"/>
      <c r="D386" s="460"/>
      <c r="E386" s="478">
        <v>5000</v>
      </c>
      <c r="F386" s="478">
        <v>5000</v>
      </c>
      <c r="G386" s="478"/>
      <c r="H386" s="478"/>
      <c r="I386" s="478"/>
      <c r="J386" s="478"/>
      <c r="K386" s="478"/>
      <c r="L386" s="478"/>
      <c r="M386" s="478">
        <v>5000</v>
      </c>
      <c r="N386" s="478">
        <v>5000</v>
      </c>
      <c r="O386" s="478"/>
      <c r="P386" s="478"/>
      <c r="Q386" s="478"/>
      <c r="R386" s="478"/>
      <c r="S386" s="478"/>
      <c r="T386" s="460"/>
      <c r="U386" s="460"/>
      <c r="V386" s="460"/>
      <c r="W386" s="460"/>
      <c r="X386" s="460"/>
      <c r="Y386" s="826"/>
      <c r="Z386" s="460"/>
      <c r="AA386" s="460"/>
      <c r="AC386" s="462"/>
    </row>
    <row r="387" spans="1:38" s="667" customFormat="1" ht="33" customHeight="1">
      <c r="A387" s="460">
        <v>2</v>
      </c>
      <c r="B387" s="485" t="s">
        <v>1419</v>
      </c>
      <c r="C387" s="460"/>
      <c r="D387" s="460"/>
      <c r="E387" s="478">
        <v>5000</v>
      </c>
      <c r="F387" s="478">
        <v>5000</v>
      </c>
      <c r="G387" s="478"/>
      <c r="H387" s="478"/>
      <c r="I387" s="478"/>
      <c r="J387" s="478"/>
      <c r="K387" s="478"/>
      <c r="L387" s="478"/>
      <c r="M387" s="478">
        <v>5000</v>
      </c>
      <c r="N387" s="478">
        <v>5000</v>
      </c>
      <c r="O387" s="478"/>
      <c r="P387" s="478"/>
      <c r="Q387" s="478"/>
      <c r="R387" s="478"/>
      <c r="S387" s="478"/>
      <c r="T387" s="460"/>
      <c r="U387" s="460"/>
      <c r="V387" s="460"/>
      <c r="W387" s="460"/>
      <c r="X387" s="460"/>
      <c r="Y387" s="826"/>
      <c r="Z387" s="460"/>
      <c r="AA387" s="460"/>
      <c r="AC387" s="462"/>
    </row>
    <row r="388" spans="1:38" s="667" customFormat="1" ht="49.5" customHeight="1">
      <c r="A388" s="460">
        <v>3</v>
      </c>
      <c r="B388" s="469" t="s">
        <v>506</v>
      </c>
      <c r="C388" s="469"/>
      <c r="D388" s="460"/>
      <c r="E388" s="465">
        <v>1900</v>
      </c>
      <c r="F388" s="465">
        <v>1900</v>
      </c>
      <c r="G388" s="465"/>
      <c r="H388" s="465"/>
      <c r="I388" s="465"/>
      <c r="J388" s="465"/>
      <c r="K388" s="465"/>
      <c r="L388" s="465"/>
      <c r="M388" s="465">
        <v>1900</v>
      </c>
      <c r="N388" s="465">
        <v>1900</v>
      </c>
      <c r="O388" s="478"/>
      <c r="P388" s="478"/>
      <c r="Q388" s="478"/>
      <c r="R388" s="478"/>
      <c r="S388" s="478"/>
      <c r="T388" s="460"/>
      <c r="U388" s="460"/>
      <c r="V388" s="460"/>
      <c r="W388" s="460"/>
      <c r="X388" s="460"/>
      <c r="Y388" s="826"/>
      <c r="Z388" s="460"/>
      <c r="AA388" s="460"/>
      <c r="AC388" s="462"/>
    </row>
    <row r="389" spans="1:38" s="667" customFormat="1" ht="48.75" customHeight="1">
      <c r="A389" s="460">
        <v>4</v>
      </c>
      <c r="B389" s="469" t="s">
        <v>507</v>
      </c>
      <c r="C389" s="469"/>
      <c r="D389" s="460"/>
      <c r="E389" s="465">
        <v>5700</v>
      </c>
      <c r="F389" s="465">
        <v>5700</v>
      </c>
      <c r="G389" s="465"/>
      <c r="H389" s="465"/>
      <c r="I389" s="465">
        <v>5000</v>
      </c>
      <c r="J389" s="465">
        <v>5000</v>
      </c>
      <c r="K389" s="465"/>
      <c r="L389" s="465"/>
      <c r="M389" s="465">
        <v>5700</v>
      </c>
      <c r="N389" s="465">
        <v>5700</v>
      </c>
      <c r="O389" s="478"/>
      <c r="P389" s="478"/>
      <c r="Q389" s="478"/>
      <c r="R389" s="478"/>
      <c r="S389" s="478"/>
      <c r="T389" s="460"/>
      <c r="U389" s="460"/>
      <c r="V389" s="460"/>
      <c r="W389" s="460"/>
      <c r="X389" s="460"/>
      <c r="Y389" s="826"/>
      <c r="Z389" s="460"/>
      <c r="AA389" s="460"/>
      <c r="AC389" s="462"/>
    </row>
    <row r="390" spans="1:38" s="667" customFormat="1" ht="31.5">
      <c r="A390" s="460">
        <v>5</v>
      </c>
      <c r="B390" s="469" t="s">
        <v>508</v>
      </c>
      <c r="C390" s="469"/>
      <c r="D390" s="460"/>
      <c r="E390" s="465">
        <v>7600</v>
      </c>
      <c r="F390" s="465">
        <v>7600</v>
      </c>
      <c r="G390" s="465"/>
      <c r="H390" s="465"/>
      <c r="I390" s="465">
        <v>5000</v>
      </c>
      <c r="J390" s="465">
        <v>5000</v>
      </c>
      <c r="K390" s="465"/>
      <c r="L390" s="465"/>
      <c r="M390" s="465">
        <v>7600</v>
      </c>
      <c r="N390" s="465">
        <v>7600</v>
      </c>
      <c r="O390" s="478"/>
      <c r="P390" s="478"/>
      <c r="Q390" s="478"/>
      <c r="R390" s="478"/>
      <c r="S390" s="478"/>
      <c r="T390" s="460"/>
      <c r="U390" s="460"/>
      <c r="V390" s="460"/>
      <c r="W390" s="460"/>
      <c r="X390" s="460"/>
      <c r="Y390" s="826"/>
      <c r="Z390" s="460"/>
      <c r="AA390" s="460"/>
      <c r="AC390" s="462"/>
    </row>
    <row r="391" spans="1:38" s="667" customFormat="1" ht="31.5">
      <c r="A391" s="460">
        <v>6</v>
      </c>
      <c r="B391" s="469" t="s">
        <v>509</v>
      </c>
      <c r="C391" s="469"/>
      <c r="D391" s="460"/>
      <c r="E391" s="465">
        <v>5000</v>
      </c>
      <c r="F391" s="465">
        <v>5000</v>
      </c>
      <c r="G391" s="465"/>
      <c r="H391" s="465"/>
      <c r="I391" s="465">
        <v>5000</v>
      </c>
      <c r="J391" s="465">
        <v>5000</v>
      </c>
      <c r="K391" s="465"/>
      <c r="L391" s="465"/>
      <c r="M391" s="465">
        <v>5000</v>
      </c>
      <c r="N391" s="465">
        <v>5000</v>
      </c>
      <c r="O391" s="478"/>
      <c r="P391" s="478"/>
      <c r="Q391" s="478"/>
      <c r="R391" s="478"/>
      <c r="S391" s="478"/>
      <c r="T391" s="460"/>
      <c r="U391" s="460"/>
      <c r="V391" s="460"/>
      <c r="W391" s="460"/>
      <c r="X391" s="460"/>
      <c r="Y391" s="826"/>
      <c r="Z391" s="460"/>
      <c r="AA391" s="460"/>
      <c r="AC391" s="462"/>
    </row>
    <row r="392" spans="1:38" s="667" customFormat="1" ht="31.5">
      <c r="A392" s="460">
        <v>7</v>
      </c>
      <c r="B392" s="469" t="s">
        <v>510</v>
      </c>
      <c r="C392" s="469"/>
      <c r="D392" s="460"/>
      <c r="E392" s="465">
        <v>1900</v>
      </c>
      <c r="F392" s="465">
        <v>1900</v>
      </c>
      <c r="G392" s="465"/>
      <c r="H392" s="465"/>
      <c r="I392" s="465">
        <v>1900</v>
      </c>
      <c r="J392" s="465">
        <v>1900</v>
      </c>
      <c r="K392" s="465"/>
      <c r="L392" s="465"/>
      <c r="M392" s="465">
        <v>1900</v>
      </c>
      <c r="N392" s="465">
        <v>1900</v>
      </c>
      <c r="O392" s="478"/>
      <c r="P392" s="478"/>
      <c r="Q392" s="478"/>
      <c r="R392" s="478"/>
      <c r="S392" s="478"/>
      <c r="T392" s="460"/>
      <c r="U392" s="460"/>
      <c r="V392" s="460"/>
      <c r="W392" s="460"/>
      <c r="X392" s="460"/>
      <c r="Y392" s="826"/>
      <c r="Z392" s="460"/>
      <c r="AA392" s="460"/>
      <c r="AC392" s="462"/>
    </row>
    <row r="393" spans="1:38" s="667" customFormat="1" ht="31.5">
      <c r="A393" s="460">
        <v>8</v>
      </c>
      <c r="B393" s="469" t="s">
        <v>511</v>
      </c>
      <c r="C393" s="469"/>
      <c r="D393" s="460"/>
      <c r="E393" s="465">
        <v>7600</v>
      </c>
      <c r="F393" s="465">
        <v>7600</v>
      </c>
      <c r="G393" s="465"/>
      <c r="H393" s="465"/>
      <c r="I393" s="465">
        <v>5700</v>
      </c>
      <c r="J393" s="465">
        <v>5700</v>
      </c>
      <c r="K393" s="465"/>
      <c r="L393" s="465"/>
      <c r="M393" s="465">
        <v>7600</v>
      </c>
      <c r="N393" s="465">
        <v>7600</v>
      </c>
      <c r="O393" s="478"/>
      <c r="P393" s="478"/>
      <c r="Q393" s="478"/>
      <c r="R393" s="478"/>
      <c r="S393" s="478"/>
      <c r="T393" s="460"/>
      <c r="U393" s="460"/>
      <c r="V393" s="460"/>
      <c r="W393" s="460"/>
      <c r="X393" s="460"/>
      <c r="Y393" s="826"/>
      <c r="Z393" s="460"/>
      <c r="AA393" s="460"/>
      <c r="AC393" s="462"/>
    </row>
    <row r="394" spans="1:38" s="667" customFormat="1" ht="47.25">
      <c r="A394" s="460">
        <v>9</v>
      </c>
      <c r="B394" s="469" t="s">
        <v>1852</v>
      </c>
      <c r="C394" s="469"/>
      <c r="D394" s="460"/>
      <c r="E394" s="465">
        <v>12000</v>
      </c>
      <c r="F394" s="465">
        <v>12000</v>
      </c>
      <c r="G394" s="465"/>
      <c r="H394" s="465"/>
      <c r="I394" s="465"/>
      <c r="J394" s="465"/>
      <c r="K394" s="465"/>
      <c r="L394" s="465"/>
      <c r="M394" s="465">
        <v>12000</v>
      </c>
      <c r="N394" s="465">
        <v>12000</v>
      </c>
      <c r="O394" s="478"/>
      <c r="P394" s="478"/>
      <c r="Q394" s="478"/>
      <c r="R394" s="478"/>
      <c r="S394" s="478"/>
      <c r="T394" s="460"/>
      <c r="U394" s="460"/>
      <c r="V394" s="460"/>
      <c r="W394" s="460"/>
      <c r="X394" s="460"/>
      <c r="Y394" s="826"/>
      <c r="Z394" s="460"/>
      <c r="AA394" s="460"/>
      <c r="AC394" s="462"/>
    </row>
    <row r="395" spans="1:38" s="667" customFormat="1" ht="32.25" customHeight="1">
      <c r="A395" s="460">
        <v>10</v>
      </c>
      <c r="B395" s="469" t="s">
        <v>1853</v>
      </c>
      <c r="C395" s="469"/>
      <c r="D395" s="460"/>
      <c r="E395" s="465">
        <v>6500</v>
      </c>
      <c r="F395" s="465">
        <v>6500</v>
      </c>
      <c r="G395" s="465"/>
      <c r="H395" s="465"/>
      <c r="I395" s="465"/>
      <c r="J395" s="465"/>
      <c r="K395" s="465"/>
      <c r="L395" s="465"/>
      <c r="M395" s="465">
        <v>6500</v>
      </c>
      <c r="N395" s="465">
        <v>6500</v>
      </c>
      <c r="O395" s="478"/>
      <c r="P395" s="478"/>
      <c r="Q395" s="478"/>
      <c r="R395" s="478"/>
      <c r="S395" s="478"/>
      <c r="T395" s="460"/>
      <c r="U395" s="460"/>
      <c r="V395" s="460"/>
      <c r="W395" s="460"/>
      <c r="X395" s="460"/>
      <c r="Y395" s="826"/>
      <c r="Z395" s="460"/>
      <c r="AA395" s="460"/>
      <c r="AC395" s="462"/>
    </row>
    <row r="396" spans="1:38" s="667" customFormat="1" ht="31.5">
      <c r="A396" s="460">
        <v>11</v>
      </c>
      <c r="B396" s="469" t="s">
        <v>1420</v>
      </c>
      <c r="C396" s="469"/>
      <c r="D396" s="460"/>
      <c r="E396" s="465">
        <v>3800</v>
      </c>
      <c r="F396" s="465">
        <v>3800</v>
      </c>
      <c r="G396" s="465"/>
      <c r="H396" s="465"/>
      <c r="I396" s="465">
        <v>7600</v>
      </c>
      <c r="J396" s="465">
        <v>7600</v>
      </c>
      <c r="K396" s="465"/>
      <c r="L396" s="465"/>
      <c r="M396" s="465">
        <v>3800</v>
      </c>
      <c r="N396" s="465">
        <v>3800</v>
      </c>
      <c r="O396" s="478"/>
      <c r="P396" s="478"/>
      <c r="Q396" s="478"/>
      <c r="R396" s="478"/>
      <c r="S396" s="478"/>
      <c r="T396" s="460"/>
      <c r="U396" s="460"/>
      <c r="V396" s="460"/>
      <c r="W396" s="460"/>
      <c r="X396" s="460"/>
      <c r="Y396" s="826"/>
      <c r="Z396" s="460"/>
      <c r="AA396" s="460"/>
      <c r="AC396" s="462"/>
      <c r="AF396" s="820"/>
    </row>
    <row r="397" spans="1:38" s="667" customFormat="1" hidden="1">
      <c r="A397" s="460"/>
      <c r="B397" s="485"/>
      <c r="C397" s="460"/>
      <c r="D397" s="460"/>
      <c r="E397" s="478"/>
      <c r="F397" s="478"/>
      <c r="G397" s="478"/>
      <c r="H397" s="478"/>
      <c r="I397" s="478"/>
      <c r="J397" s="478"/>
      <c r="K397" s="478"/>
      <c r="L397" s="478"/>
      <c r="M397" s="478"/>
      <c r="N397" s="478"/>
      <c r="O397" s="478"/>
      <c r="P397" s="478"/>
      <c r="Q397" s="478"/>
      <c r="R397" s="478"/>
      <c r="S397" s="478"/>
      <c r="T397" s="460"/>
      <c r="U397" s="460"/>
      <c r="V397" s="460"/>
      <c r="W397" s="460"/>
      <c r="X397" s="460"/>
      <c r="Y397" s="826"/>
      <c r="Z397" s="460"/>
      <c r="AA397" s="460"/>
      <c r="AC397" s="462"/>
    </row>
    <row r="398" spans="1:38" s="668" customFormat="1" ht="47.25" customHeight="1">
      <c r="A398" s="463" t="s">
        <v>1073</v>
      </c>
      <c r="B398" s="487" t="s">
        <v>1074</v>
      </c>
      <c r="C398" s="463"/>
      <c r="D398" s="463"/>
      <c r="E398" s="479"/>
      <c r="F398" s="479"/>
      <c r="G398" s="479"/>
      <c r="H398" s="479"/>
      <c r="I398" s="479" t="e">
        <v>#REF!</v>
      </c>
      <c r="J398" s="479" t="e">
        <v>#REF!</v>
      </c>
      <c r="K398" s="479" t="e">
        <v>#REF!</v>
      </c>
      <c r="L398" s="479" t="e">
        <v>#REF!</v>
      </c>
      <c r="M398" s="479">
        <v>16800</v>
      </c>
      <c r="N398" s="479">
        <v>16800</v>
      </c>
      <c r="O398" s="479"/>
      <c r="P398" s="479"/>
      <c r="Q398" s="479"/>
      <c r="R398" s="479"/>
      <c r="S398" s="479"/>
      <c r="T398" s="463"/>
      <c r="U398" s="463"/>
      <c r="V398" s="463"/>
      <c r="W398" s="463"/>
      <c r="X398" s="463" t="s">
        <v>1698</v>
      </c>
      <c r="Y398" s="827"/>
      <c r="Z398" s="463"/>
      <c r="AA398" s="463"/>
      <c r="AC398" s="486"/>
      <c r="AK398" s="667"/>
    </row>
    <row r="399" spans="1:38" s="667" customFormat="1">
      <c r="A399" s="460"/>
      <c r="B399" s="460"/>
      <c r="C399" s="460"/>
      <c r="D399" s="460"/>
      <c r="E399" s="478"/>
      <c r="F399" s="478"/>
      <c r="G399" s="478"/>
      <c r="H399" s="478"/>
      <c r="I399" s="478"/>
      <c r="J399" s="478"/>
      <c r="K399" s="478"/>
      <c r="L399" s="478"/>
      <c r="M399" s="478"/>
      <c r="N399" s="478"/>
      <c r="O399" s="478"/>
      <c r="P399" s="478"/>
      <c r="Q399" s="478"/>
      <c r="R399" s="478"/>
      <c r="S399" s="478"/>
      <c r="T399" s="460"/>
      <c r="U399" s="460"/>
      <c r="V399" s="460"/>
      <c r="W399" s="460"/>
      <c r="X399" s="460"/>
      <c r="Y399" s="460"/>
      <c r="Z399" s="460"/>
      <c r="AA399" s="460"/>
      <c r="AC399" s="462"/>
    </row>
    <row r="400" spans="1:38">
      <c r="A400" s="470"/>
      <c r="B400" s="470"/>
      <c r="C400" s="470"/>
      <c r="D400" s="470"/>
      <c r="E400" s="470"/>
      <c r="F400" s="470"/>
      <c r="G400" s="470"/>
      <c r="H400" s="470"/>
      <c r="I400" s="470"/>
      <c r="J400" s="470"/>
      <c r="K400" s="470"/>
      <c r="L400" s="470"/>
      <c r="M400" s="470"/>
      <c r="N400" s="470"/>
      <c r="O400" s="470"/>
      <c r="P400" s="470"/>
      <c r="Q400" s="470"/>
      <c r="R400" s="470"/>
      <c r="S400" s="470"/>
      <c r="T400" s="470"/>
      <c r="U400" s="470"/>
      <c r="V400" s="470"/>
      <c r="W400" s="470"/>
      <c r="Y400" s="470"/>
      <c r="Z400" s="470"/>
      <c r="AA400" s="470"/>
    </row>
    <row r="401" spans="24:24" s="470" customFormat="1">
      <c r="X401" s="473"/>
    </row>
    <row r="402" spans="24:24" s="470" customFormat="1">
      <c r="X402" s="473"/>
    </row>
    <row r="403" spans="24:24" s="470" customFormat="1">
      <c r="X403" s="473"/>
    </row>
    <row r="404" spans="24:24" s="470" customFormat="1">
      <c r="X404" s="473"/>
    </row>
    <row r="405" spans="24:24" s="470" customFormat="1">
      <c r="X405" s="473"/>
    </row>
    <row r="406" spans="24:24" s="470" customFormat="1">
      <c r="X406" s="473"/>
    </row>
    <row r="407" spans="24:24" s="470" customFormat="1">
      <c r="X407" s="473"/>
    </row>
    <row r="408" spans="24:24" s="470" customFormat="1">
      <c r="X408" s="473"/>
    </row>
    <row r="409" spans="24:24" s="470" customFormat="1">
      <c r="X409" s="473"/>
    </row>
    <row r="410" spans="24:24" s="470" customFormat="1">
      <c r="X410" s="473"/>
    </row>
    <row r="411" spans="24:24" s="470" customFormat="1">
      <c r="X411" s="473"/>
    </row>
    <row r="412" spans="24:24" s="470" customFormat="1">
      <c r="X412" s="473"/>
    </row>
    <row r="413" spans="24:24" s="470" customFormat="1">
      <c r="X413" s="473"/>
    </row>
    <row r="414" spans="24:24" s="470" customFormat="1">
      <c r="X414" s="473"/>
    </row>
    <row r="415" spans="24:24" s="470" customFormat="1">
      <c r="X415" s="473"/>
    </row>
    <row r="416" spans="24:24" s="470" customFormat="1">
      <c r="X416" s="473"/>
    </row>
    <row r="417" spans="24:24" s="470" customFormat="1">
      <c r="X417" s="473"/>
    </row>
    <row r="418" spans="24:24" s="470" customFormat="1">
      <c r="X418" s="473"/>
    </row>
    <row r="419" spans="24:24" s="470" customFormat="1">
      <c r="X419" s="473"/>
    </row>
    <row r="420" spans="24:24" s="470" customFormat="1">
      <c r="X420" s="473"/>
    </row>
    <row r="421" spans="24:24" s="470" customFormat="1">
      <c r="X421" s="473"/>
    </row>
    <row r="422" spans="24:24" s="470" customFormat="1">
      <c r="X422" s="473"/>
    </row>
    <row r="423" spans="24:24" s="470" customFormat="1">
      <c r="X423" s="473"/>
    </row>
    <row r="424" spans="24:24" s="470" customFormat="1">
      <c r="X424" s="473"/>
    </row>
    <row r="425" spans="24:24" s="470" customFormat="1">
      <c r="X425" s="473"/>
    </row>
    <row r="426" spans="24:24" s="470" customFormat="1">
      <c r="X426" s="473"/>
    </row>
    <row r="427" spans="24:24" s="470" customFormat="1">
      <c r="X427" s="473"/>
    </row>
    <row r="428" spans="24:24" s="470" customFormat="1">
      <c r="X428" s="473"/>
    </row>
    <row r="429" spans="24:24" s="470" customFormat="1">
      <c r="X429" s="473"/>
    </row>
    <row r="430" spans="24:24" s="470" customFormat="1">
      <c r="X430" s="473"/>
    </row>
    <row r="431" spans="24:24" s="470" customFormat="1">
      <c r="X431" s="473"/>
    </row>
    <row r="432" spans="24:24" s="470" customFormat="1">
      <c r="X432" s="473"/>
    </row>
    <row r="433" spans="24:24" s="470" customFormat="1">
      <c r="X433" s="473"/>
    </row>
    <row r="434" spans="24:24" s="470" customFormat="1">
      <c r="X434" s="473"/>
    </row>
    <row r="435" spans="24:24" s="470" customFormat="1">
      <c r="X435" s="473"/>
    </row>
    <row r="436" spans="24:24" s="470" customFormat="1">
      <c r="X436" s="473"/>
    </row>
    <row r="437" spans="24:24" s="470" customFormat="1">
      <c r="X437" s="473"/>
    </row>
    <row r="438" spans="24:24" s="470" customFormat="1">
      <c r="X438" s="473"/>
    </row>
    <row r="439" spans="24:24" s="470" customFormat="1">
      <c r="X439" s="473"/>
    </row>
    <row r="440" spans="24:24" s="470" customFormat="1">
      <c r="X440" s="473"/>
    </row>
    <row r="441" spans="24:24" s="470" customFormat="1">
      <c r="X441" s="473"/>
    </row>
    <row r="442" spans="24:24" s="470" customFormat="1">
      <c r="X442" s="473"/>
    </row>
    <row r="443" spans="24:24" s="470" customFormat="1">
      <c r="X443" s="473"/>
    </row>
    <row r="444" spans="24:24" s="470" customFormat="1">
      <c r="X444" s="473"/>
    </row>
    <row r="445" spans="24:24" s="470" customFormat="1">
      <c r="X445" s="473"/>
    </row>
    <row r="446" spans="24:24" s="470" customFormat="1">
      <c r="X446" s="473"/>
    </row>
    <row r="447" spans="24:24" s="470" customFormat="1">
      <c r="X447" s="473"/>
    </row>
    <row r="448" spans="24:24" s="470" customFormat="1">
      <c r="X448" s="473"/>
    </row>
    <row r="449" spans="24:24" s="470" customFormat="1">
      <c r="X449" s="473"/>
    </row>
    <row r="450" spans="24:24" s="470" customFormat="1">
      <c r="X450" s="473"/>
    </row>
    <row r="451" spans="24:24" s="470" customFormat="1">
      <c r="X451" s="473"/>
    </row>
    <row r="452" spans="24:24" s="470" customFormat="1">
      <c r="X452" s="473"/>
    </row>
    <row r="453" spans="24:24" s="470" customFormat="1">
      <c r="X453" s="473"/>
    </row>
    <row r="454" spans="24:24" s="470" customFormat="1">
      <c r="X454" s="473"/>
    </row>
    <row r="455" spans="24:24" s="470" customFormat="1">
      <c r="X455" s="473"/>
    </row>
    <row r="456" spans="24:24" s="470" customFormat="1">
      <c r="X456" s="473"/>
    </row>
    <row r="457" spans="24:24" s="470" customFormat="1">
      <c r="X457" s="473"/>
    </row>
    <row r="458" spans="24:24" s="470" customFormat="1">
      <c r="X458" s="473"/>
    </row>
    <row r="459" spans="24:24" s="470" customFormat="1">
      <c r="X459" s="473"/>
    </row>
    <row r="460" spans="24:24" s="470" customFormat="1">
      <c r="X460" s="473"/>
    </row>
    <row r="461" spans="24:24" s="470" customFormat="1">
      <c r="X461" s="473"/>
    </row>
    <row r="462" spans="24:24" s="470" customFormat="1">
      <c r="X462" s="473"/>
    </row>
    <row r="463" spans="24:24" s="470" customFormat="1">
      <c r="X463" s="473"/>
    </row>
    <row r="464" spans="24:24" s="470" customFormat="1">
      <c r="X464" s="473"/>
    </row>
    <row r="465" spans="24:24" s="470" customFormat="1">
      <c r="X465" s="473"/>
    </row>
    <row r="466" spans="24:24" s="470" customFormat="1">
      <c r="X466" s="473"/>
    </row>
    <row r="467" spans="24:24" s="470" customFormat="1">
      <c r="X467" s="473"/>
    </row>
    <row r="468" spans="24:24" s="470" customFormat="1">
      <c r="X468" s="473"/>
    </row>
    <row r="469" spans="24:24" s="470" customFormat="1">
      <c r="X469" s="473"/>
    </row>
    <row r="470" spans="24:24" s="470" customFormat="1">
      <c r="X470" s="473"/>
    </row>
    <row r="471" spans="24:24" s="470" customFormat="1">
      <c r="X471" s="473"/>
    </row>
    <row r="472" spans="24:24" s="470" customFormat="1">
      <c r="X472" s="473"/>
    </row>
    <row r="473" spans="24:24" s="470" customFormat="1">
      <c r="X473" s="473"/>
    </row>
    <row r="474" spans="24:24" s="470" customFormat="1">
      <c r="X474" s="473"/>
    </row>
    <row r="475" spans="24:24" s="470" customFormat="1">
      <c r="X475" s="473"/>
    </row>
    <row r="476" spans="24:24" s="470" customFormat="1">
      <c r="X476" s="473"/>
    </row>
    <row r="477" spans="24:24" s="470" customFormat="1">
      <c r="X477" s="473"/>
    </row>
    <row r="478" spans="24:24" s="470" customFormat="1">
      <c r="X478" s="473"/>
    </row>
    <row r="479" spans="24:24" s="470" customFormat="1">
      <c r="X479" s="473"/>
    </row>
    <row r="480" spans="24:24" s="470" customFormat="1">
      <c r="X480" s="473"/>
    </row>
    <row r="481" spans="24:24" s="470" customFormat="1">
      <c r="X481" s="473"/>
    </row>
    <row r="482" spans="24:24" s="470" customFormat="1">
      <c r="X482" s="473"/>
    </row>
    <row r="483" spans="24:24" s="470" customFormat="1">
      <c r="X483" s="473"/>
    </row>
    <row r="484" spans="24:24" s="470" customFormat="1">
      <c r="X484" s="473"/>
    </row>
    <row r="485" spans="24:24" s="470" customFormat="1">
      <c r="X485" s="473"/>
    </row>
    <row r="486" spans="24:24" s="470" customFormat="1">
      <c r="X486" s="473"/>
    </row>
    <row r="487" spans="24:24" s="470" customFormat="1">
      <c r="X487" s="473"/>
    </row>
    <row r="488" spans="24:24" s="470" customFormat="1">
      <c r="X488" s="473"/>
    </row>
    <row r="489" spans="24:24" s="470" customFormat="1">
      <c r="X489" s="473"/>
    </row>
    <row r="490" spans="24:24" s="470" customFormat="1">
      <c r="X490" s="473"/>
    </row>
    <row r="491" spans="24:24" s="470" customFormat="1">
      <c r="X491" s="473"/>
    </row>
    <row r="492" spans="24:24" s="470" customFormat="1">
      <c r="X492" s="473"/>
    </row>
    <row r="493" spans="24:24" s="470" customFormat="1">
      <c r="X493" s="473"/>
    </row>
    <row r="494" spans="24:24" s="470" customFormat="1">
      <c r="X494" s="473"/>
    </row>
    <row r="495" spans="24:24" s="470" customFormat="1">
      <c r="X495" s="473"/>
    </row>
    <row r="496" spans="24:24" s="470" customFormat="1">
      <c r="X496" s="473"/>
    </row>
    <row r="497" spans="24:24" s="470" customFormat="1">
      <c r="X497" s="473"/>
    </row>
    <row r="498" spans="24:24" s="470" customFormat="1">
      <c r="X498" s="473"/>
    </row>
    <row r="499" spans="24:24" s="470" customFormat="1">
      <c r="X499" s="473"/>
    </row>
    <row r="500" spans="24:24" s="470" customFormat="1">
      <c r="X500" s="473"/>
    </row>
    <row r="501" spans="24:24" s="470" customFormat="1">
      <c r="X501" s="473"/>
    </row>
    <row r="502" spans="24:24" s="470" customFormat="1">
      <c r="X502" s="473"/>
    </row>
    <row r="503" spans="24:24" s="470" customFormat="1">
      <c r="X503" s="473"/>
    </row>
    <row r="504" spans="24:24" s="470" customFormat="1">
      <c r="X504" s="473"/>
    </row>
    <row r="505" spans="24:24" s="470" customFormat="1">
      <c r="X505" s="473"/>
    </row>
    <row r="506" spans="24:24" s="470" customFormat="1">
      <c r="X506" s="473"/>
    </row>
    <row r="507" spans="24:24" s="470" customFormat="1">
      <c r="X507" s="473"/>
    </row>
    <row r="508" spans="24:24" s="470" customFormat="1">
      <c r="X508" s="473"/>
    </row>
    <row r="509" spans="24:24" s="470" customFormat="1">
      <c r="X509" s="473"/>
    </row>
    <row r="510" spans="24:24" s="470" customFormat="1">
      <c r="X510" s="473"/>
    </row>
    <row r="511" spans="24:24" s="470" customFormat="1">
      <c r="X511" s="473"/>
    </row>
    <row r="512" spans="24:24" s="470" customFormat="1">
      <c r="X512" s="473"/>
    </row>
    <row r="513" spans="24:24" s="470" customFormat="1">
      <c r="X513" s="473"/>
    </row>
    <row r="514" spans="24:24" s="470" customFormat="1">
      <c r="X514" s="473"/>
    </row>
    <row r="515" spans="24:24" s="470" customFormat="1">
      <c r="X515" s="473"/>
    </row>
    <row r="516" spans="24:24" s="470" customFormat="1">
      <c r="X516" s="473"/>
    </row>
    <row r="517" spans="24:24" s="470" customFormat="1">
      <c r="X517" s="473"/>
    </row>
    <row r="518" spans="24:24" s="470" customFormat="1">
      <c r="X518" s="473"/>
    </row>
    <row r="519" spans="24:24" s="470" customFormat="1">
      <c r="X519" s="473"/>
    </row>
    <row r="520" spans="24:24" s="470" customFormat="1">
      <c r="X520" s="473"/>
    </row>
    <row r="521" spans="24:24" s="470" customFormat="1">
      <c r="X521" s="473"/>
    </row>
    <row r="522" spans="24:24" s="470" customFormat="1">
      <c r="X522" s="473"/>
    </row>
    <row r="523" spans="24:24" s="470" customFormat="1">
      <c r="X523" s="473"/>
    </row>
    <row r="524" spans="24:24" s="470" customFormat="1">
      <c r="X524" s="473"/>
    </row>
    <row r="525" spans="24:24" s="470" customFormat="1">
      <c r="X525" s="473"/>
    </row>
    <row r="526" spans="24:24" s="470" customFormat="1">
      <c r="X526" s="473"/>
    </row>
    <row r="527" spans="24:24" s="470" customFormat="1">
      <c r="X527" s="473"/>
    </row>
    <row r="528" spans="24:24" s="470" customFormat="1">
      <c r="X528" s="473"/>
    </row>
    <row r="529" spans="24:24" s="470" customFormat="1">
      <c r="X529" s="473"/>
    </row>
    <row r="530" spans="24:24" s="470" customFormat="1">
      <c r="X530" s="473"/>
    </row>
    <row r="531" spans="24:24" s="470" customFormat="1">
      <c r="X531" s="473"/>
    </row>
    <row r="532" spans="24:24" s="470" customFormat="1">
      <c r="X532" s="473"/>
    </row>
    <row r="533" spans="24:24" s="470" customFormat="1">
      <c r="X533" s="473"/>
    </row>
    <row r="534" spans="24:24" s="470" customFormat="1">
      <c r="X534" s="473"/>
    </row>
    <row r="535" spans="24:24" s="470" customFormat="1">
      <c r="X535" s="473"/>
    </row>
    <row r="536" spans="24:24" s="470" customFormat="1">
      <c r="X536" s="473"/>
    </row>
    <row r="537" spans="24:24" s="470" customFormat="1">
      <c r="X537" s="473"/>
    </row>
    <row r="538" spans="24:24" s="470" customFormat="1">
      <c r="X538" s="473"/>
    </row>
    <row r="539" spans="24:24" s="470" customFormat="1">
      <c r="X539" s="473"/>
    </row>
    <row r="540" spans="24:24" s="470" customFormat="1">
      <c r="X540" s="473"/>
    </row>
    <row r="541" spans="24:24" s="470" customFormat="1">
      <c r="X541" s="473"/>
    </row>
    <row r="542" spans="24:24" s="470" customFormat="1">
      <c r="X542" s="473"/>
    </row>
    <row r="543" spans="24:24" s="470" customFormat="1">
      <c r="X543" s="473"/>
    </row>
    <row r="544" spans="24:24" s="470" customFormat="1">
      <c r="X544" s="473"/>
    </row>
    <row r="545" spans="24:24" s="470" customFormat="1">
      <c r="X545" s="473"/>
    </row>
    <row r="546" spans="24:24" s="470" customFormat="1">
      <c r="X546" s="473"/>
    </row>
    <row r="547" spans="24:24" s="470" customFormat="1">
      <c r="X547" s="473"/>
    </row>
    <row r="548" spans="24:24" s="470" customFormat="1">
      <c r="X548" s="473"/>
    </row>
    <row r="549" spans="24:24" s="470" customFormat="1">
      <c r="X549" s="473"/>
    </row>
    <row r="550" spans="24:24" s="470" customFormat="1">
      <c r="X550" s="473"/>
    </row>
    <row r="551" spans="24:24" s="470" customFormat="1">
      <c r="X551" s="473"/>
    </row>
    <row r="552" spans="24:24" s="470" customFormat="1">
      <c r="X552" s="473"/>
    </row>
    <row r="553" spans="24:24" s="470" customFormat="1">
      <c r="X553" s="473"/>
    </row>
    <row r="554" spans="24:24" s="470" customFormat="1">
      <c r="X554" s="473"/>
    </row>
    <row r="555" spans="24:24" s="470" customFormat="1">
      <c r="X555" s="473"/>
    </row>
    <row r="556" spans="24:24" s="470" customFormat="1">
      <c r="X556" s="473"/>
    </row>
    <row r="557" spans="24:24" s="470" customFormat="1">
      <c r="X557" s="473"/>
    </row>
    <row r="558" spans="24:24" s="470" customFormat="1">
      <c r="X558" s="473"/>
    </row>
    <row r="559" spans="24:24" s="470" customFormat="1">
      <c r="X559" s="473"/>
    </row>
    <row r="560" spans="24:24" s="470" customFormat="1">
      <c r="X560" s="473"/>
    </row>
    <row r="561" spans="24:24" s="470" customFormat="1">
      <c r="X561" s="473"/>
    </row>
    <row r="562" spans="24:24" s="470" customFormat="1">
      <c r="X562" s="473"/>
    </row>
    <row r="563" spans="24:24" s="470" customFormat="1">
      <c r="X563" s="473"/>
    </row>
    <row r="564" spans="24:24" s="470" customFormat="1">
      <c r="X564" s="473"/>
    </row>
    <row r="565" spans="24:24" s="470" customFormat="1">
      <c r="X565" s="473"/>
    </row>
    <row r="566" spans="24:24" s="470" customFormat="1">
      <c r="X566" s="473"/>
    </row>
    <row r="567" spans="24:24" s="470" customFormat="1">
      <c r="X567" s="473"/>
    </row>
    <row r="568" spans="24:24" s="470" customFormat="1">
      <c r="X568" s="473"/>
    </row>
    <row r="569" spans="24:24" s="470" customFormat="1">
      <c r="X569" s="473"/>
    </row>
    <row r="570" spans="24:24" s="470" customFormat="1">
      <c r="X570" s="473"/>
    </row>
    <row r="571" spans="24:24" s="470" customFormat="1">
      <c r="X571" s="473"/>
    </row>
    <row r="572" spans="24:24" s="470" customFormat="1">
      <c r="X572" s="473"/>
    </row>
    <row r="573" spans="24:24" s="470" customFormat="1">
      <c r="X573" s="473"/>
    </row>
    <row r="574" spans="24:24" s="470" customFormat="1">
      <c r="X574" s="473"/>
    </row>
    <row r="575" spans="24:24" s="470" customFormat="1">
      <c r="X575" s="473"/>
    </row>
    <row r="576" spans="24:24" s="470" customFormat="1">
      <c r="X576" s="473"/>
    </row>
    <row r="577" spans="24:24" s="470" customFormat="1">
      <c r="X577" s="473"/>
    </row>
    <row r="578" spans="24:24" s="470" customFormat="1">
      <c r="X578" s="473"/>
    </row>
    <row r="579" spans="24:24" s="470" customFormat="1">
      <c r="X579" s="473"/>
    </row>
    <row r="580" spans="24:24" s="470" customFormat="1">
      <c r="X580" s="473"/>
    </row>
    <row r="581" spans="24:24" s="470" customFormat="1">
      <c r="X581" s="473"/>
    </row>
    <row r="582" spans="24:24" s="470" customFormat="1">
      <c r="X582" s="473"/>
    </row>
    <row r="583" spans="24:24" s="470" customFormat="1">
      <c r="X583" s="473"/>
    </row>
    <row r="584" spans="24:24" s="470" customFormat="1">
      <c r="X584" s="473"/>
    </row>
    <row r="585" spans="24:24" s="470" customFormat="1">
      <c r="X585" s="473"/>
    </row>
    <row r="586" spans="24:24" s="470" customFormat="1">
      <c r="X586" s="473"/>
    </row>
    <row r="587" spans="24:24" s="470" customFormat="1">
      <c r="X587" s="473"/>
    </row>
    <row r="588" spans="24:24" s="470" customFormat="1">
      <c r="X588" s="473"/>
    </row>
    <row r="589" spans="24:24" s="470" customFormat="1">
      <c r="X589" s="473"/>
    </row>
    <row r="590" spans="24:24" s="470" customFormat="1">
      <c r="X590" s="473"/>
    </row>
    <row r="591" spans="24:24" s="470" customFormat="1">
      <c r="X591" s="473"/>
    </row>
    <row r="592" spans="24:24" s="470" customFormat="1">
      <c r="X592" s="473"/>
    </row>
    <row r="593" spans="24:24" s="470" customFormat="1">
      <c r="X593" s="473"/>
    </row>
    <row r="594" spans="24:24" s="470" customFormat="1">
      <c r="X594" s="473"/>
    </row>
    <row r="595" spans="24:24" s="470" customFormat="1">
      <c r="X595" s="473"/>
    </row>
    <row r="596" spans="24:24" s="470" customFormat="1">
      <c r="X596" s="473"/>
    </row>
    <row r="597" spans="24:24" s="470" customFormat="1">
      <c r="X597" s="473"/>
    </row>
    <row r="598" spans="24:24" s="470" customFormat="1">
      <c r="X598" s="473"/>
    </row>
    <row r="599" spans="24:24" s="470" customFormat="1">
      <c r="X599" s="473"/>
    </row>
    <row r="600" spans="24:24" s="470" customFormat="1">
      <c r="X600" s="473"/>
    </row>
    <row r="601" spans="24:24" s="470" customFormat="1">
      <c r="X601" s="473"/>
    </row>
    <row r="602" spans="24:24" s="470" customFormat="1">
      <c r="X602" s="473"/>
    </row>
    <row r="603" spans="24:24" s="470" customFormat="1">
      <c r="X603" s="473"/>
    </row>
    <row r="604" spans="24:24" s="470" customFormat="1">
      <c r="X604" s="473"/>
    </row>
    <row r="605" spans="24:24" s="470" customFormat="1">
      <c r="X605" s="473"/>
    </row>
    <row r="606" spans="24:24" s="470" customFormat="1">
      <c r="X606" s="473"/>
    </row>
    <row r="607" spans="24:24" s="470" customFormat="1">
      <c r="X607" s="473"/>
    </row>
    <row r="608" spans="24:24" s="470" customFormat="1">
      <c r="X608" s="473"/>
    </row>
    <row r="609" spans="24:24" s="470" customFormat="1">
      <c r="X609" s="473"/>
    </row>
    <row r="610" spans="24:24" s="470" customFormat="1">
      <c r="X610" s="473"/>
    </row>
    <row r="611" spans="24:24" s="470" customFormat="1">
      <c r="X611" s="473"/>
    </row>
    <row r="612" spans="24:24" s="470" customFormat="1">
      <c r="X612" s="473"/>
    </row>
    <row r="613" spans="24:24" s="470" customFormat="1">
      <c r="X613" s="473"/>
    </row>
    <row r="614" spans="24:24" s="470" customFormat="1">
      <c r="X614" s="473"/>
    </row>
    <row r="615" spans="24:24" s="470" customFormat="1">
      <c r="X615" s="473"/>
    </row>
    <row r="616" spans="24:24" s="470" customFormat="1">
      <c r="X616" s="473"/>
    </row>
    <row r="617" spans="24:24" s="470" customFormat="1">
      <c r="X617" s="473"/>
    </row>
    <row r="618" spans="24:24" s="470" customFormat="1">
      <c r="X618" s="473"/>
    </row>
    <row r="619" spans="24:24" s="470" customFormat="1">
      <c r="X619" s="473"/>
    </row>
    <row r="620" spans="24:24" s="470" customFormat="1">
      <c r="X620" s="473"/>
    </row>
    <row r="621" spans="24:24" s="470" customFormat="1">
      <c r="X621" s="473"/>
    </row>
    <row r="622" spans="24:24" s="470" customFormat="1">
      <c r="X622" s="473"/>
    </row>
    <row r="623" spans="24:24" s="470" customFormat="1">
      <c r="X623" s="473"/>
    </row>
    <row r="624" spans="24:24" s="470" customFormat="1">
      <c r="X624" s="473"/>
    </row>
    <row r="625" spans="24:24" s="470" customFormat="1">
      <c r="X625" s="473"/>
    </row>
    <row r="626" spans="24:24" s="470" customFormat="1">
      <c r="X626" s="473"/>
    </row>
    <row r="627" spans="24:24" s="470" customFormat="1">
      <c r="X627" s="473"/>
    </row>
    <row r="628" spans="24:24" s="470" customFormat="1">
      <c r="X628" s="473"/>
    </row>
    <row r="629" spans="24:24" s="470" customFormat="1">
      <c r="X629" s="473"/>
    </row>
    <row r="630" spans="24:24" s="470" customFormat="1">
      <c r="X630" s="473"/>
    </row>
    <row r="631" spans="24:24" s="470" customFormat="1">
      <c r="X631" s="473"/>
    </row>
    <row r="632" spans="24:24" s="470" customFormat="1">
      <c r="X632" s="473"/>
    </row>
    <row r="633" spans="24:24" s="470" customFormat="1">
      <c r="X633" s="473"/>
    </row>
    <row r="634" spans="24:24" s="470" customFormat="1">
      <c r="X634" s="473"/>
    </row>
    <row r="635" spans="24:24" s="470" customFormat="1">
      <c r="X635" s="473"/>
    </row>
    <row r="636" spans="24:24" s="470" customFormat="1">
      <c r="X636" s="473"/>
    </row>
    <row r="637" spans="24:24" s="470" customFormat="1">
      <c r="X637" s="473"/>
    </row>
    <row r="638" spans="24:24" s="470" customFormat="1">
      <c r="X638" s="473"/>
    </row>
    <row r="639" spans="24:24" s="470" customFormat="1">
      <c r="X639" s="473"/>
    </row>
    <row r="640" spans="24:24" s="470" customFormat="1">
      <c r="X640" s="473"/>
    </row>
    <row r="641" spans="24:24" s="470" customFormat="1">
      <c r="X641" s="473"/>
    </row>
    <row r="642" spans="24:24" s="470" customFormat="1">
      <c r="X642" s="473"/>
    </row>
    <row r="643" spans="24:24" s="470" customFormat="1">
      <c r="X643" s="473"/>
    </row>
    <row r="644" spans="24:24" s="470" customFormat="1">
      <c r="X644" s="473"/>
    </row>
    <row r="645" spans="24:24" s="470" customFormat="1">
      <c r="X645" s="473"/>
    </row>
    <row r="646" spans="24:24" s="470" customFormat="1">
      <c r="X646" s="473"/>
    </row>
    <row r="647" spans="24:24" s="470" customFormat="1">
      <c r="X647" s="473"/>
    </row>
    <row r="648" spans="24:24" s="470" customFormat="1">
      <c r="X648" s="473"/>
    </row>
    <row r="649" spans="24:24" s="470" customFormat="1">
      <c r="X649" s="473"/>
    </row>
    <row r="650" spans="24:24" s="470" customFormat="1">
      <c r="X650" s="473"/>
    </row>
    <row r="651" spans="24:24" s="470" customFormat="1">
      <c r="X651" s="473"/>
    </row>
    <row r="652" spans="24:24" s="470" customFormat="1">
      <c r="X652" s="473"/>
    </row>
    <row r="653" spans="24:24" s="470" customFormat="1">
      <c r="X653" s="473"/>
    </row>
    <row r="654" spans="24:24" s="470" customFormat="1">
      <c r="X654" s="473"/>
    </row>
    <row r="655" spans="24:24" s="470" customFormat="1">
      <c r="X655" s="473"/>
    </row>
    <row r="656" spans="24:24" s="470" customFormat="1">
      <c r="X656" s="473"/>
    </row>
    <row r="657" spans="1:27">
      <c r="G657" s="470"/>
      <c r="H657" s="470"/>
      <c r="I657" s="470"/>
      <c r="J657" s="470"/>
      <c r="K657" s="470"/>
      <c r="L657" s="470"/>
      <c r="M657" s="470"/>
      <c r="N657" s="470"/>
      <c r="O657" s="470"/>
      <c r="P657" s="470"/>
      <c r="Q657" s="470"/>
      <c r="R657" s="470"/>
      <c r="S657" s="470"/>
      <c r="T657" s="470"/>
      <c r="U657" s="470"/>
      <c r="V657" s="470"/>
      <c r="W657" s="470"/>
    </row>
    <row r="658" spans="1:27">
      <c r="G658" s="470"/>
      <c r="H658" s="470"/>
      <c r="I658" s="470"/>
      <c r="J658" s="470"/>
      <c r="K658" s="470"/>
      <c r="L658" s="470"/>
      <c r="M658" s="470"/>
      <c r="N658" s="470"/>
      <c r="O658" s="470"/>
      <c r="P658" s="470"/>
      <c r="Q658" s="470"/>
      <c r="R658" s="470"/>
      <c r="S658" s="470"/>
      <c r="T658" s="470"/>
      <c r="U658" s="470"/>
      <c r="V658" s="470"/>
      <c r="W658" s="470"/>
    </row>
    <row r="659" spans="1:27">
      <c r="G659" s="470"/>
      <c r="H659" s="470"/>
      <c r="I659" s="470"/>
      <c r="J659" s="470"/>
      <c r="K659" s="470"/>
      <c r="L659" s="470"/>
      <c r="M659" s="470"/>
      <c r="N659" s="470"/>
      <c r="O659" s="470"/>
      <c r="P659" s="470"/>
      <c r="Q659" s="470"/>
      <c r="R659" s="470"/>
      <c r="S659" s="470"/>
      <c r="T659" s="470"/>
      <c r="U659" s="470"/>
      <c r="V659" s="470"/>
      <c r="W659" s="470"/>
    </row>
    <row r="660" spans="1:27">
      <c r="G660" s="470"/>
      <c r="H660" s="470"/>
      <c r="I660" s="470"/>
      <c r="J660" s="470"/>
      <c r="K660" s="470"/>
      <c r="L660" s="470"/>
      <c r="M660" s="470"/>
      <c r="N660" s="470"/>
      <c r="O660" s="470"/>
      <c r="P660" s="470"/>
      <c r="Q660" s="470"/>
      <c r="R660" s="470"/>
      <c r="S660" s="470"/>
      <c r="T660" s="470"/>
      <c r="U660" s="470"/>
      <c r="V660" s="470"/>
      <c r="W660" s="470"/>
    </row>
    <row r="661" spans="1:27">
      <c r="A661" s="470"/>
      <c r="B661" s="470"/>
      <c r="C661" s="470"/>
      <c r="D661" s="470"/>
      <c r="E661" s="470"/>
      <c r="F661" s="470"/>
      <c r="G661" s="470"/>
      <c r="H661" s="470"/>
      <c r="I661" s="470"/>
      <c r="J661" s="470"/>
      <c r="K661" s="470"/>
      <c r="L661" s="470"/>
      <c r="M661" s="470"/>
      <c r="N661" s="470"/>
      <c r="O661" s="470"/>
      <c r="P661" s="470"/>
      <c r="Q661" s="470"/>
      <c r="R661" s="470"/>
      <c r="S661" s="470"/>
      <c r="T661" s="470"/>
      <c r="U661" s="470"/>
      <c r="V661" s="470"/>
      <c r="W661" s="470"/>
      <c r="Y661" s="470"/>
      <c r="Z661" s="470"/>
      <c r="AA661" s="470"/>
    </row>
    <row r="662" spans="1:27">
      <c r="A662" s="470"/>
      <c r="B662" s="470"/>
      <c r="C662" s="470"/>
      <c r="D662" s="470"/>
      <c r="E662" s="470"/>
      <c r="F662" s="470"/>
      <c r="G662" s="470"/>
      <c r="H662" s="470"/>
      <c r="I662" s="470"/>
      <c r="J662" s="470"/>
      <c r="K662" s="470"/>
      <c r="L662" s="470"/>
      <c r="M662" s="470"/>
      <c r="N662" s="470"/>
      <c r="O662" s="470"/>
      <c r="P662" s="470"/>
      <c r="Q662" s="470"/>
      <c r="R662" s="470"/>
      <c r="S662" s="470"/>
      <c r="T662" s="470"/>
      <c r="U662" s="470"/>
      <c r="V662" s="470"/>
      <c r="W662" s="470"/>
      <c r="Y662" s="470"/>
      <c r="Z662" s="470"/>
      <c r="AA662" s="470"/>
    </row>
    <row r="663" spans="1:27">
      <c r="A663" s="470"/>
      <c r="B663" s="470"/>
      <c r="C663" s="470"/>
      <c r="D663" s="470"/>
      <c r="E663" s="470"/>
      <c r="F663" s="470"/>
      <c r="G663" s="470"/>
      <c r="H663" s="470"/>
      <c r="I663" s="470"/>
      <c r="J663" s="470"/>
      <c r="K663" s="470"/>
      <c r="L663" s="470"/>
      <c r="M663" s="470"/>
      <c r="N663" s="470"/>
      <c r="O663" s="470"/>
      <c r="P663" s="470"/>
      <c r="Q663" s="470"/>
      <c r="R663" s="470"/>
      <c r="S663" s="470"/>
      <c r="T663" s="470"/>
      <c r="U663" s="470"/>
      <c r="V663" s="470"/>
      <c r="W663" s="470"/>
      <c r="Y663" s="470"/>
      <c r="Z663" s="470"/>
      <c r="AA663" s="470"/>
    </row>
    <row r="664" spans="1:27">
      <c r="A664" s="470"/>
      <c r="B664" s="470"/>
      <c r="C664" s="470"/>
      <c r="D664" s="470"/>
      <c r="E664" s="470"/>
      <c r="F664" s="470"/>
      <c r="G664" s="470"/>
      <c r="H664" s="470"/>
      <c r="I664" s="470"/>
      <c r="J664" s="470"/>
      <c r="K664" s="470"/>
      <c r="L664" s="470"/>
      <c r="M664" s="470"/>
      <c r="N664" s="470"/>
      <c r="O664" s="470"/>
      <c r="P664" s="470"/>
      <c r="Q664" s="470"/>
      <c r="R664" s="470"/>
      <c r="S664" s="470"/>
      <c r="T664" s="470"/>
      <c r="U664" s="470"/>
      <c r="V664" s="470"/>
      <c r="W664" s="470"/>
      <c r="Y664" s="470"/>
      <c r="Z664" s="470"/>
      <c r="AA664" s="470"/>
    </row>
    <row r="665" spans="1:27">
      <c r="A665" s="470"/>
      <c r="B665" s="470"/>
      <c r="C665" s="470"/>
      <c r="D665" s="470"/>
      <c r="E665" s="470"/>
      <c r="F665" s="470"/>
      <c r="G665" s="470"/>
      <c r="H665" s="470"/>
      <c r="I665" s="470"/>
      <c r="J665" s="470"/>
      <c r="K665" s="470"/>
      <c r="L665" s="470"/>
      <c r="M665" s="470"/>
      <c r="N665" s="470"/>
      <c r="O665" s="470"/>
      <c r="P665" s="470"/>
      <c r="Q665" s="470"/>
      <c r="R665" s="470"/>
      <c r="S665" s="470"/>
      <c r="T665" s="470"/>
      <c r="U665" s="470"/>
      <c r="V665" s="470"/>
      <c r="W665" s="470"/>
      <c r="Y665" s="470"/>
      <c r="Z665" s="470"/>
      <c r="AA665" s="470"/>
    </row>
    <row r="666" spans="1:27">
      <c r="A666" s="470"/>
      <c r="B666" s="470"/>
      <c r="C666" s="470"/>
      <c r="D666" s="470"/>
      <c r="E666" s="470"/>
      <c r="F666" s="470"/>
      <c r="G666" s="470"/>
      <c r="H666" s="470"/>
      <c r="I666" s="470"/>
      <c r="J666" s="470"/>
      <c r="K666" s="470"/>
      <c r="L666" s="470"/>
      <c r="M666" s="470"/>
      <c r="N666" s="470"/>
      <c r="O666" s="470"/>
      <c r="P666" s="470"/>
      <c r="Q666" s="470"/>
      <c r="R666" s="470"/>
      <c r="S666" s="470"/>
      <c r="T666" s="470"/>
      <c r="U666" s="470"/>
      <c r="V666" s="470"/>
      <c r="W666" s="470"/>
      <c r="Y666" s="470"/>
      <c r="Z666" s="470"/>
      <c r="AA666" s="470"/>
    </row>
    <row r="667" spans="1:27">
      <c r="A667" s="470"/>
      <c r="B667" s="470"/>
      <c r="C667" s="470"/>
      <c r="D667" s="470"/>
      <c r="E667" s="470"/>
      <c r="F667" s="470"/>
      <c r="G667" s="470"/>
      <c r="H667" s="470"/>
      <c r="I667" s="470"/>
      <c r="J667" s="470"/>
      <c r="K667" s="470"/>
      <c r="L667" s="470"/>
      <c r="M667" s="470"/>
      <c r="N667" s="470"/>
      <c r="O667" s="470"/>
      <c r="P667" s="470"/>
      <c r="Q667" s="470"/>
      <c r="R667" s="470"/>
      <c r="S667" s="470"/>
      <c r="T667" s="470"/>
      <c r="U667" s="470"/>
      <c r="V667" s="470"/>
      <c r="W667" s="470"/>
      <c r="Y667" s="470"/>
      <c r="Z667" s="470"/>
      <c r="AA667" s="470"/>
    </row>
    <row r="668" spans="1:27">
      <c r="A668" s="470"/>
      <c r="B668" s="470"/>
      <c r="C668" s="470"/>
      <c r="D668" s="470"/>
      <c r="E668" s="470"/>
      <c r="F668" s="470"/>
      <c r="G668" s="470"/>
      <c r="H668" s="470"/>
      <c r="I668" s="470"/>
      <c r="J668" s="470"/>
      <c r="K668" s="470"/>
      <c r="L668" s="470"/>
      <c r="M668" s="470"/>
      <c r="N668" s="470"/>
      <c r="O668" s="470"/>
      <c r="P668" s="470"/>
      <c r="Q668" s="470"/>
      <c r="R668" s="470"/>
      <c r="S668" s="470"/>
      <c r="T668" s="470"/>
      <c r="U668" s="470"/>
      <c r="V668" s="470"/>
      <c r="W668" s="470"/>
      <c r="Y668" s="470"/>
      <c r="Z668" s="470"/>
      <c r="AA668" s="470"/>
    </row>
    <row r="669" spans="1:27">
      <c r="A669" s="470"/>
      <c r="B669" s="470"/>
      <c r="C669" s="470"/>
      <c r="D669" s="470"/>
      <c r="E669" s="470"/>
      <c r="F669" s="470"/>
      <c r="G669" s="470"/>
      <c r="H669" s="470"/>
      <c r="I669" s="470"/>
      <c r="J669" s="470"/>
      <c r="K669" s="470"/>
      <c r="L669" s="470"/>
      <c r="M669" s="470"/>
      <c r="N669" s="470"/>
      <c r="O669" s="470"/>
      <c r="P669" s="470"/>
      <c r="Q669" s="470"/>
      <c r="R669" s="470"/>
      <c r="S669" s="470"/>
      <c r="T669" s="470"/>
      <c r="U669" s="470"/>
      <c r="V669" s="470"/>
      <c r="W669" s="470"/>
      <c r="Y669" s="470"/>
      <c r="Z669" s="470"/>
      <c r="AA669" s="470"/>
    </row>
    <row r="670" spans="1:27">
      <c r="A670" s="470"/>
      <c r="B670" s="470"/>
      <c r="C670" s="470"/>
      <c r="D670" s="470"/>
      <c r="E670" s="470"/>
      <c r="F670" s="470"/>
      <c r="G670" s="470"/>
      <c r="H670" s="470"/>
      <c r="I670" s="470"/>
      <c r="J670" s="470"/>
      <c r="K670" s="470"/>
      <c r="L670" s="470"/>
      <c r="M670" s="470"/>
      <c r="N670" s="470"/>
      <c r="O670" s="470"/>
      <c r="P670" s="470"/>
      <c r="Q670" s="470"/>
      <c r="R670" s="470"/>
      <c r="S670" s="470"/>
      <c r="T670" s="470"/>
      <c r="U670" s="470"/>
      <c r="V670" s="470"/>
      <c r="W670" s="470"/>
      <c r="Y670" s="470"/>
      <c r="Z670" s="470"/>
      <c r="AA670" s="470"/>
    </row>
    <row r="671" spans="1:27">
      <c r="A671" s="470"/>
      <c r="B671" s="470"/>
      <c r="C671" s="470"/>
      <c r="D671" s="470"/>
      <c r="E671" s="470"/>
      <c r="F671" s="470"/>
      <c r="G671" s="470"/>
      <c r="H671" s="470"/>
      <c r="I671" s="470"/>
      <c r="J671" s="470"/>
      <c r="K671" s="470"/>
      <c r="L671" s="470"/>
      <c r="M671" s="470"/>
      <c r="N671" s="470"/>
      <c r="O671" s="470"/>
      <c r="P671" s="470"/>
      <c r="Q671" s="470"/>
      <c r="R671" s="470"/>
      <c r="S671" s="470"/>
      <c r="T671" s="470"/>
      <c r="U671" s="470"/>
      <c r="V671" s="470"/>
      <c r="W671" s="470"/>
      <c r="Y671" s="470"/>
      <c r="Z671" s="470"/>
      <c r="AA671" s="470"/>
    </row>
    <row r="672" spans="1:27">
      <c r="A672" s="470"/>
      <c r="B672" s="470"/>
      <c r="C672" s="470"/>
      <c r="D672" s="470"/>
      <c r="E672" s="470"/>
      <c r="F672" s="470"/>
      <c r="G672" s="470"/>
      <c r="H672" s="470"/>
      <c r="I672" s="470"/>
      <c r="J672" s="470"/>
      <c r="K672" s="470"/>
      <c r="L672" s="470"/>
      <c r="M672" s="470"/>
      <c r="N672" s="470"/>
      <c r="O672" s="470"/>
      <c r="P672" s="470"/>
      <c r="Q672" s="470"/>
      <c r="R672" s="470"/>
      <c r="S672" s="470"/>
      <c r="T672" s="470"/>
      <c r="U672" s="470"/>
      <c r="V672" s="470"/>
      <c r="W672" s="470"/>
      <c r="Y672" s="470"/>
      <c r="Z672" s="470"/>
      <c r="AA672" s="470"/>
    </row>
    <row r="673" spans="24:24" s="470" customFormat="1">
      <c r="X673" s="473"/>
    </row>
    <row r="674" spans="24:24" s="470" customFormat="1">
      <c r="X674" s="473"/>
    </row>
    <row r="675" spans="24:24" s="470" customFormat="1">
      <c r="X675" s="473"/>
    </row>
    <row r="676" spans="24:24" s="470" customFormat="1">
      <c r="X676" s="473"/>
    </row>
    <row r="677" spans="24:24" s="470" customFormat="1">
      <c r="X677" s="473"/>
    </row>
    <row r="678" spans="24:24" s="470" customFormat="1">
      <c r="X678" s="473"/>
    </row>
    <row r="679" spans="24:24" s="470" customFormat="1">
      <c r="X679" s="473"/>
    </row>
    <row r="680" spans="24:24" s="470" customFormat="1">
      <c r="X680" s="473"/>
    </row>
    <row r="681" spans="24:24" s="470" customFormat="1">
      <c r="X681" s="473"/>
    </row>
    <row r="682" spans="24:24" s="470" customFormat="1">
      <c r="X682" s="473"/>
    </row>
    <row r="683" spans="24:24" s="470" customFormat="1">
      <c r="X683" s="473"/>
    </row>
    <row r="684" spans="24:24" s="470" customFormat="1">
      <c r="X684" s="473"/>
    </row>
    <row r="685" spans="24:24" s="470" customFormat="1">
      <c r="X685" s="473"/>
    </row>
    <row r="686" spans="24:24" s="470" customFormat="1">
      <c r="X686" s="473"/>
    </row>
    <row r="687" spans="24:24" s="470" customFormat="1">
      <c r="X687" s="473"/>
    </row>
    <row r="688" spans="24:24" s="470" customFormat="1">
      <c r="X688" s="473"/>
    </row>
    <row r="689" spans="24:24" s="470" customFormat="1">
      <c r="X689" s="473"/>
    </row>
    <row r="690" spans="24:24" s="470" customFormat="1">
      <c r="X690" s="473"/>
    </row>
    <row r="691" spans="24:24" s="470" customFormat="1">
      <c r="X691" s="473"/>
    </row>
    <row r="692" spans="24:24" s="470" customFormat="1">
      <c r="X692" s="473"/>
    </row>
    <row r="693" spans="24:24" s="470" customFormat="1">
      <c r="X693" s="473"/>
    </row>
    <row r="694" spans="24:24" s="470" customFormat="1">
      <c r="X694" s="473"/>
    </row>
    <row r="695" spans="24:24" s="470" customFormat="1">
      <c r="X695" s="473"/>
    </row>
    <row r="696" spans="24:24" s="470" customFormat="1">
      <c r="X696" s="473"/>
    </row>
    <row r="697" spans="24:24" s="470" customFormat="1">
      <c r="X697" s="473"/>
    </row>
    <row r="698" spans="24:24" s="470" customFormat="1">
      <c r="X698" s="473"/>
    </row>
    <row r="699" spans="24:24" s="470" customFormat="1">
      <c r="X699" s="473"/>
    </row>
    <row r="700" spans="24:24" s="470" customFormat="1">
      <c r="X700" s="473"/>
    </row>
    <row r="701" spans="24:24" s="470" customFormat="1">
      <c r="X701" s="473"/>
    </row>
    <row r="702" spans="24:24" s="470" customFormat="1">
      <c r="X702" s="473"/>
    </row>
    <row r="703" spans="24:24" s="470" customFormat="1">
      <c r="X703" s="473"/>
    </row>
    <row r="704" spans="24:24" s="470" customFormat="1">
      <c r="X704" s="473"/>
    </row>
    <row r="705" spans="24:24" s="470" customFormat="1">
      <c r="X705" s="473"/>
    </row>
    <row r="706" spans="24:24" s="470" customFormat="1">
      <c r="X706" s="473"/>
    </row>
    <row r="707" spans="24:24" s="470" customFormat="1">
      <c r="X707" s="473"/>
    </row>
    <row r="708" spans="24:24" s="470" customFormat="1">
      <c r="X708" s="473"/>
    </row>
    <row r="709" spans="24:24" s="470" customFormat="1">
      <c r="X709" s="473"/>
    </row>
    <row r="710" spans="24:24" s="470" customFormat="1">
      <c r="X710" s="473"/>
    </row>
    <row r="711" spans="24:24" s="470" customFormat="1">
      <c r="X711" s="473"/>
    </row>
    <row r="712" spans="24:24" s="470" customFormat="1">
      <c r="X712" s="473"/>
    </row>
    <row r="713" spans="24:24" s="470" customFormat="1">
      <c r="X713" s="473"/>
    </row>
    <row r="714" spans="24:24" s="470" customFormat="1">
      <c r="X714" s="473"/>
    </row>
    <row r="715" spans="24:24" s="470" customFormat="1">
      <c r="X715" s="473"/>
    </row>
  </sheetData>
  <mergeCells count="41">
    <mergeCell ref="A5:A11"/>
    <mergeCell ref="I7:I11"/>
    <mergeCell ref="B5:B11"/>
    <mergeCell ref="H7:H11"/>
    <mergeCell ref="W9:W11"/>
    <mergeCell ref="J7:L7"/>
    <mergeCell ref="M7:M11"/>
    <mergeCell ref="N7:P7"/>
    <mergeCell ref="Q7:Q11"/>
    <mergeCell ref="F8:F11"/>
    <mergeCell ref="P9:P11"/>
    <mergeCell ref="L9:L11"/>
    <mergeCell ref="R7:R11"/>
    <mergeCell ref="T7:T11"/>
    <mergeCell ref="U7:W7"/>
    <mergeCell ref="E8:E11"/>
    <mergeCell ref="A1:X1"/>
    <mergeCell ref="A2:X2"/>
    <mergeCell ref="A3:X3"/>
    <mergeCell ref="A4:X4"/>
    <mergeCell ref="C5:C11"/>
    <mergeCell ref="D5:F6"/>
    <mergeCell ref="G5:H6"/>
    <mergeCell ref="M5:P6"/>
    <mergeCell ref="Q5:R6"/>
    <mergeCell ref="S5:S11"/>
    <mergeCell ref="T5:W6"/>
    <mergeCell ref="X5:X11"/>
    <mergeCell ref="I6:L6"/>
    <mergeCell ref="D7:D11"/>
    <mergeCell ref="E7:F7"/>
    <mergeCell ref="G7:G11"/>
    <mergeCell ref="V8:W8"/>
    <mergeCell ref="K9:K11"/>
    <mergeCell ref="O9:O11"/>
    <mergeCell ref="V9:V11"/>
    <mergeCell ref="J8:J11"/>
    <mergeCell ref="K8:L8"/>
    <mergeCell ref="N8:N11"/>
    <mergeCell ref="O8:P8"/>
    <mergeCell ref="U8:U11"/>
  </mergeCells>
  <printOptions horizontalCentered="1"/>
  <pageMargins left="0.25" right="0" top="0.49803149600000002" bottom="0.24803149599999999" header="0.31496062992126" footer="0.31496062992126"/>
  <pageSetup paperSize="9" scale="64" firstPageNumber="5" fitToHeight="0" orientation="landscape"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H493"/>
  <sheetViews>
    <sheetView tabSelected="1" view="pageBreakPreview" zoomScale="71" zoomScaleNormal="70" zoomScaleSheetLayoutView="71" workbookViewId="0">
      <selection activeCell="A4" sqref="A4:T4"/>
    </sheetView>
  </sheetViews>
  <sheetFormatPr defaultColWidth="9.125" defaultRowHeight="15.75"/>
  <cols>
    <col min="1" max="1" width="6.25" style="473" customWidth="1"/>
    <col min="2" max="2" width="49" style="454" customWidth="1"/>
    <col min="3" max="3" width="15.25" style="474" hidden="1" customWidth="1"/>
    <col min="4" max="4" width="15.75" style="474" hidden="1" customWidth="1"/>
    <col min="5" max="5" width="12.75" style="454" customWidth="1"/>
    <col min="6" max="6" width="22.625" style="474" customWidth="1"/>
    <col min="7" max="7" width="15.875" style="475" customWidth="1"/>
    <col min="8" max="8" width="15.25" style="475" customWidth="1"/>
    <col min="9" max="9" width="15.125" style="475" customWidth="1"/>
    <col min="10" max="10" width="14.375" style="475" customWidth="1"/>
    <col min="11" max="12" width="16" style="475" customWidth="1"/>
    <col min="13" max="13" width="13.25" style="475" customWidth="1"/>
    <col min="14" max="15" width="11.375" style="475" customWidth="1"/>
    <col min="16" max="16" width="16.25" style="475" hidden="1" customWidth="1"/>
    <col min="17" max="17" width="14.625" style="475" hidden="1" customWidth="1"/>
    <col min="18" max="18" width="15.125" style="475" hidden="1" customWidth="1"/>
    <col min="19" max="19" width="14.25" style="475" hidden="1" customWidth="1"/>
    <col min="20" max="20" width="19.125" style="475" customWidth="1"/>
    <col min="21" max="21" width="9.375" style="475" hidden="1" customWidth="1"/>
    <col min="22" max="22" width="10.375" style="475" hidden="1" customWidth="1"/>
    <col min="23" max="23" width="9.75" style="475" hidden="1" customWidth="1"/>
    <col min="24" max="24" width="16.875" style="475" customWidth="1"/>
    <col min="25" max="25" width="12.875" style="470" customWidth="1"/>
    <col min="26" max="26" width="9.125" style="470"/>
    <col min="27" max="27" width="15" style="470" customWidth="1"/>
    <col min="28" max="28" width="15.25" style="470" hidden="1" customWidth="1"/>
    <col min="29" max="31" width="0" style="470" hidden="1" customWidth="1"/>
    <col min="32" max="32" width="9.125" style="470"/>
    <col min="33" max="33" width="23.375" style="470" customWidth="1"/>
    <col min="34" max="34" width="32.875" style="470" customWidth="1"/>
    <col min="35" max="16384" width="9.125" style="470"/>
  </cols>
  <sheetData>
    <row r="1" spans="1:31" s="452" customFormat="1">
      <c r="A1" s="873" t="s">
        <v>966</v>
      </c>
      <c r="B1" s="873"/>
      <c r="C1" s="873"/>
      <c r="D1" s="873"/>
      <c r="E1" s="873"/>
      <c r="F1" s="873"/>
      <c r="G1" s="873"/>
      <c r="H1" s="873"/>
      <c r="I1" s="873"/>
      <c r="J1" s="873"/>
      <c r="K1" s="873"/>
      <c r="L1" s="873"/>
      <c r="M1" s="873"/>
      <c r="N1" s="873"/>
      <c r="O1" s="873"/>
      <c r="P1" s="873"/>
      <c r="Q1" s="873"/>
      <c r="R1" s="873"/>
      <c r="S1" s="873"/>
      <c r="T1" s="873"/>
      <c r="U1" s="451"/>
      <c r="V1" s="451"/>
      <c r="W1" s="451"/>
      <c r="X1" s="451"/>
    </row>
    <row r="2" spans="1:31" s="454" customFormat="1">
      <c r="A2" s="877" t="s">
        <v>1109</v>
      </c>
      <c r="B2" s="877"/>
      <c r="C2" s="877"/>
      <c r="D2" s="877"/>
      <c r="E2" s="877"/>
      <c r="F2" s="877"/>
      <c r="G2" s="877"/>
      <c r="H2" s="877"/>
      <c r="I2" s="877"/>
      <c r="J2" s="877"/>
      <c r="K2" s="877"/>
      <c r="L2" s="877"/>
      <c r="M2" s="877"/>
      <c r="N2" s="877"/>
      <c r="O2" s="877"/>
      <c r="P2" s="877"/>
      <c r="Q2" s="877"/>
      <c r="R2" s="877"/>
      <c r="S2" s="877"/>
      <c r="T2" s="877"/>
      <c r="U2" s="453"/>
      <c r="V2" s="453"/>
      <c r="W2" s="453"/>
      <c r="X2" s="453"/>
    </row>
    <row r="3" spans="1:31" s="454" customFormat="1">
      <c r="A3" s="878" t="str">
        <f>'Bieu TH in 1'!A3:G3</f>
        <v>(Kèm theo Nghị quyết số  217/NQ-HĐND ngày  27 tháng 4 năm 2021 của HĐND tỉnh Điện Biên)</v>
      </c>
      <c r="B3" s="878"/>
      <c r="C3" s="878"/>
      <c r="D3" s="878"/>
      <c r="E3" s="878"/>
      <c r="F3" s="878"/>
      <c r="G3" s="878"/>
      <c r="H3" s="878"/>
      <c r="I3" s="878"/>
      <c r="J3" s="878"/>
      <c r="K3" s="878"/>
      <c r="L3" s="878"/>
      <c r="M3" s="878"/>
      <c r="N3" s="878"/>
      <c r="O3" s="878"/>
      <c r="P3" s="878"/>
      <c r="Q3" s="878"/>
      <c r="R3" s="878"/>
      <c r="S3" s="878"/>
      <c r="T3" s="878"/>
      <c r="U3" s="453"/>
      <c r="V3" s="453"/>
      <c r="W3" s="453"/>
      <c r="X3" s="453"/>
    </row>
    <row r="4" spans="1:31" s="454" customFormat="1">
      <c r="A4" s="876" t="s">
        <v>4</v>
      </c>
      <c r="B4" s="876"/>
      <c r="C4" s="876"/>
      <c r="D4" s="879"/>
      <c r="E4" s="876"/>
      <c r="F4" s="876"/>
      <c r="G4" s="876"/>
      <c r="H4" s="876"/>
      <c r="I4" s="876"/>
      <c r="J4" s="876"/>
      <c r="K4" s="876"/>
      <c r="L4" s="876"/>
      <c r="M4" s="876"/>
      <c r="N4" s="876"/>
      <c r="O4" s="876"/>
      <c r="P4" s="876"/>
      <c r="Q4" s="876"/>
      <c r="R4" s="876"/>
      <c r="S4" s="876"/>
      <c r="T4" s="876"/>
      <c r="U4" s="455"/>
      <c r="V4" s="455"/>
      <c r="W4" s="455"/>
      <c r="X4" s="456"/>
    </row>
    <row r="5" spans="1:31" s="454" customFormat="1" ht="20.25" customHeight="1">
      <c r="A5" s="872" t="s">
        <v>5</v>
      </c>
      <c r="B5" s="872" t="s">
        <v>86</v>
      </c>
      <c r="C5" s="880" t="s">
        <v>1787</v>
      </c>
      <c r="D5" s="880" t="s">
        <v>1788</v>
      </c>
      <c r="E5" s="880" t="s">
        <v>341</v>
      </c>
      <c r="F5" s="872" t="s">
        <v>118</v>
      </c>
      <c r="G5" s="872"/>
      <c r="H5" s="872"/>
      <c r="I5" s="883" t="s">
        <v>449</v>
      </c>
      <c r="J5" s="884"/>
      <c r="K5" s="883" t="s">
        <v>452</v>
      </c>
      <c r="L5" s="887"/>
      <c r="M5" s="887"/>
      <c r="N5" s="884"/>
      <c r="O5" s="880" t="s">
        <v>1709</v>
      </c>
      <c r="P5" s="883" t="s">
        <v>537</v>
      </c>
      <c r="Q5" s="887"/>
      <c r="R5" s="887"/>
      <c r="S5" s="884"/>
      <c r="T5" s="872" t="s">
        <v>9</v>
      </c>
      <c r="U5" s="456"/>
      <c r="V5" s="456"/>
      <c r="W5" s="456"/>
      <c r="X5" s="456"/>
    </row>
    <row r="6" spans="1:31" s="458" customFormat="1" ht="36.75" customHeight="1">
      <c r="A6" s="872"/>
      <c r="B6" s="872"/>
      <c r="C6" s="881"/>
      <c r="D6" s="881"/>
      <c r="E6" s="881"/>
      <c r="F6" s="872"/>
      <c r="G6" s="872"/>
      <c r="H6" s="872"/>
      <c r="I6" s="885"/>
      <c r="J6" s="886"/>
      <c r="K6" s="885"/>
      <c r="L6" s="888"/>
      <c r="M6" s="888"/>
      <c r="N6" s="886"/>
      <c r="O6" s="881"/>
      <c r="P6" s="885"/>
      <c r="Q6" s="888"/>
      <c r="R6" s="888"/>
      <c r="S6" s="886"/>
      <c r="T6" s="872"/>
    </row>
    <row r="7" spans="1:31" s="458" customFormat="1" ht="30" customHeight="1">
      <c r="A7" s="872"/>
      <c r="B7" s="872"/>
      <c r="C7" s="881"/>
      <c r="D7" s="881"/>
      <c r="E7" s="881"/>
      <c r="F7" s="872" t="s">
        <v>91</v>
      </c>
      <c r="G7" s="872" t="s">
        <v>92</v>
      </c>
      <c r="H7" s="872"/>
      <c r="I7" s="880" t="s">
        <v>93</v>
      </c>
      <c r="J7" s="880" t="s">
        <v>539</v>
      </c>
      <c r="K7" s="872" t="s">
        <v>93</v>
      </c>
      <c r="L7" s="872" t="s">
        <v>539</v>
      </c>
      <c r="M7" s="872"/>
      <c r="N7" s="872"/>
      <c r="O7" s="881"/>
      <c r="P7" s="872" t="s">
        <v>93</v>
      </c>
      <c r="Q7" s="872" t="s">
        <v>539</v>
      </c>
      <c r="R7" s="872"/>
      <c r="S7" s="872"/>
      <c r="T7" s="872"/>
    </row>
    <row r="8" spans="1:31" s="458" customFormat="1">
      <c r="A8" s="872"/>
      <c r="B8" s="872"/>
      <c r="C8" s="881"/>
      <c r="D8" s="881"/>
      <c r="E8" s="881"/>
      <c r="F8" s="872"/>
      <c r="G8" s="872" t="s">
        <v>93</v>
      </c>
      <c r="H8" s="872" t="s">
        <v>539</v>
      </c>
      <c r="I8" s="881"/>
      <c r="J8" s="881"/>
      <c r="K8" s="872"/>
      <c r="L8" s="872" t="s">
        <v>12</v>
      </c>
      <c r="M8" s="871" t="s">
        <v>94</v>
      </c>
      <c r="N8" s="871"/>
      <c r="O8" s="881"/>
      <c r="P8" s="872"/>
      <c r="Q8" s="872" t="s">
        <v>12</v>
      </c>
      <c r="R8" s="871" t="s">
        <v>94</v>
      </c>
      <c r="S8" s="871"/>
      <c r="T8" s="872"/>
    </row>
    <row r="9" spans="1:31" s="458" customFormat="1">
      <c r="A9" s="872"/>
      <c r="B9" s="872"/>
      <c r="C9" s="881"/>
      <c r="D9" s="881"/>
      <c r="E9" s="881"/>
      <c r="F9" s="872"/>
      <c r="G9" s="872"/>
      <c r="H9" s="872"/>
      <c r="I9" s="881"/>
      <c r="J9" s="881"/>
      <c r="K9" s="872"/>
      <c r="L9" s="872"/>
      <c r="M9" s="871" t="s">
        <v>329</v>
      </c>
      <c r="N9" s="871" t="s">
        <v>454</v>
      </c>
      <c r="O9" s="881"/>
      <c r="P9" s="872"/>
      <c r="Q9" s="872"/>
      <c r="R9" s="871" t="s">
        <v>329</v>
      </c>
      <c r="S9" s="871" t="s">
        <v>454</v>
      </c>
      <c r="T9" s="872"/>
    </row>
    <row r="10" spans="1:31" s="458" customFormat="1">
      <c r="A10" s="872"/>
      <c r="B10" s="872"/>
      <c r="C10" s="881"/>
      <c r="D10" s="881"/>
      <c r="E10" s="881"/>
      <c r="F10" s="872"/>
      <c r="G10" s="872"/>
      <c r="H10" s="872"/>
      <c r="I10" s="881"/>
      <c r="J10" s="881"/>
      <c r="K10" s="872"/>
      <c r="L10" s="872"/>
      <c r="M10" s="871"/>
      <c r="N10" s="871"/>
      <c r="O10" s="881"/>
      <c r="P10" s="872"/>
      <c r="Q10" s="872"/>
      <c r="R10" s="871"/>
      <c r="S10" s="871"/>
      <c r="T10" s="872"/>
    </row>
    <row r="11" spans="1:31" s="458" customFormat="1" ht="33" customHeight="1">
      <c r="A11" s="872"/>
      <c r="B11" s="872"/>
      <c r="C11" s="882"/>
      <c r="D11" s="882"/>
      <c r="E11" s="882"/>
      <c r="F11" s="872"/>
      <c r="G11" s="872"/>
      <c r="H11" s="872"/>
      <c r="I11" s="882"/>
      <c r="J11" s="882"/>
      <c r="K11" s="872"/>
      <c r="L11" s="872"/>
      <c r="M11" s="871"/>
      <c r="N11" s="871"/>
      <c r="O11" s="882"/>
      <c r="P11" s="872"/>
      <c r="Q11" s="872"/>
      <c r="R11" s="871"/>
      <c r="S11" s="871"/>
      <c r="T11" s="872"/>
    </row>
    <row r="12" spans="1:31" s="461" customFormat="1" ht="25.5" customHeight="1">
      <c r="A12" s="460">
        <v>1</v>
      </c>
      <c r="B12" s="460">
        <v>2</v>
      </c>
      <c r="C12" s="460"/>
      <c r="D12" s="460"/>
      <c r="E12" s="460">
        <v>3</v>
      </c>
      <c r="F12" s="460">
        <v>4</v>
      </c>
      <c r="G12" s="460">
        <v>5</v>
      </c>
      <c r="H12" s="460">
        <v>6</v>
      </c>
      <c r="I12" s="460">
        <v>7</v>
      </c>
      <c r="J12" s="460">
        <v>8</v>
      </c>
      <c r="K12" s="460">
        <v>9</v>
      </c>
      <c r="L12" s="460">
        <v>10</v>
      </c>
      <c r="M12" s="460">
        <v>11</v>
      </c>
      <c r="N12" s="460">
        <v>12</v>
      </c>
      <c r="O12" s="460">
        <v>13</v>
      </c>
      <c r="P12" s="460">
        <v>13</v>
      </c>
      <c r="Q12" s="460">
        <v>14</v>
      </c>
      <c r="R12" s="460">
        <v>15</v>
      </c>
      <c r="S12" s="460">
        <v>16</v>
      </c>
      <c r="T12" s="460">
        <v>14</v>
      </c>
      <c r="U12" s="460">
        <v>26</v>
      </c>
      <c r="V12" s="460">
        <v>27</v>
      </c>
      <c r="W12" s="460">
        <v>28</v>
      </c>
      <c r="X12" s="642"/>
      <c r="AD12" s="461" t="s">
        <v>1674</v>
      </c>
      <c r="AE12" s="461" t="s">
        <v>1675</v>
      </c>
    </row>
    <row r="13" spans="1:31" s="461" customFormat="1" ht="29.25" hidden="1" customHeight="1">
      <c r="A13" s="460"/>
      <c r="B13" s="463" t="s">
        <v>1815</v>
      </c>
      <c r="C13" s="460"/>
      <c r="D13" s="460"/>
      <c r="E13" s="460"/>
      <c r="F13" s="460"/>
      <c r="G13" s="460"/>
      <c r="H13" s="460"/>
      <c r="I13" s="460"/>
      <c r="J13" s="460"/>
      <c r="K13" s="460"/>
      <c r="L13" s="460"/>
      <c r="M13" s="460"/>
      <c r="N13" s="460"/>
      <c r="O13" s="460"/>
      <c r="P13" s="460"/>
      <c r="Q13" s="460"/>
      <c r="R13" s="460"/>
      <c r="S13" s="460"/>
      <c r="T13" s="460"/>
      <c r="U13" s="460"/>
      <c r="V13" s="460"/>
      <c r="W13" s="460"/>
      <c r="X13" s="642"/>
    </row>
    <row r="14" spans="1:31" s="464" customFormat="1" ht="18.75" hidden="1" customHeight="1">
      <c r="A14" s="463"/>
      <c r="B14" s="463" t="s">
        <v>17</v>
      </c>
      <c r="C14" s="463"/>
      <c r="D14" s="463"/>
      <c r="E14" s="463"/>
      <c r="F14" s="463"/>
      <c r="G14" s="479">
        <f>G15+G16+G17+G18+G19+G20+G21+G29+G30+G31</f>
        <v>12872273.785</v>
      </c>
      <c r="H14" s="479">
        <f t="shared" ref="H14:N14" si="0">H15+H16+H17+H18+H19+H20+H21+H29+H30+H31</f>
        <v>7652658.8849999998</v>
      </c>
      <c r="I14" s="479">
        <f t="shared" si="0"/>
        <v>4512604.8</v>
      </c>
      <c r="J14" s="479">
        <f t="shared" si="0"/>
        <v>2590008.3199999998</v>
      </c>
      <c r="K14" s="479">
        <f t="shared" si="0"/>
        <v>6934018.5551890004</v>
      </c>
      <c r="L14" s="479">
        <f t="shared" si="0"/>
        <v>4225719.6551890001</v>
      </c>
      <c r="M14" s="479">
        <f t="shared" si="0"/>
        <v>76520</v>
      </c>
      <c r="N14" s="463">
        <f t="shared" si="0"/>
        <v>0</v>
      </c>
      <c r="O14" s="657">
        <v>1</v>
      </c>
      <c r="P14" s="463"/>
      <c r="Q14" s="463"/>
      <c r="R14" s="463"/>
      <c r="S14" s="463"/>
      <c r="T14" s="463"/>
      <c r="U14" s="463"/>
      <c r="V14" s="463"/>
      <c r="W14" s="463"/>
      <c r="X14" s="643"/>
    </row>
    <row r="15" spans="1:31" s="464" customFormat="1" ht="21.75" hidden="1" customHeight="1">
      <c r="A15" s="571" t="s">
        <v>95</v>
      </c>
      <c r="B15" s="467" t="s">
        <v>1816</v>
      </c>
      <c r="C15" s="620" t="s">
        <v>1790</v>
      </c>
      <c r="D15" s="463"/>
      <c r="E15" s="463"/>
      <c r="F15" s="463"/>
      <c r="G15" s="650">
        <v>325000</v>
      </c>
      <c r="H15" s="650">
        <v>325000</v>
      </c>
      <c r="I15" s="650">
        <v>82138</v>
      </c>
      <c r="J15" s="650">
        <v>82138</v>
      </c>
      <c r="K15" s="650">
        <v>217862</v>
      </c>
      <c r="L15" s="650">
        <v>217862</v>
      </c>
      <c r="M15" s="650">
        <f>SUBTOTAL(9,M36:M40)</f>
        <v>0</v>
      </c>
      <c r="N15" s="650">
        <f>SUBTOTAL(9,N36:N40)</f>
        <v>0</v>
      </c>
      <c r="O15" s="658">
        <v>5.1556184508202154</v>
      </c>
      <c r="P15" s="463"/>
      <c r="Q15" s="463"/>
      <c r="R15" s="463"/>
      <c r="S15" s="463"/>
      <c r="T15" s="463"/>
      <c r="U15" s="463"/>
      <c r="V15" s="463"/>
      <c r="W15" s="463"/>
      <c r="X15" s="643"/>
    </row>
    <row r="16" spans="1:31" s="464" customFormat="1" ht="36" hidden="1" customHeight="1">
      <c r="A16" s="571" t="s">
        <v>113</v>
      </c>
      <c r="B16" s="467" t="s">
        <v>1817</v>
      </c>
      <c r="C16" s="620" t="s">
        <v>1793</v>
      </c>
      <c r="D16" s="463"/>
      <c r="E16" s="463"/>
      <c r="F16" s="463"/>
      <c r="G16" s="650">
        <v>91000</v>
      </c>
      <c r="H16" s="650">
        <v>68000</v>
      </c>
      <c r="I16" s="650">
        <v>5000</v>
      </c>
      <c r="J16" s="650">
        <v>0</v>
      </c>
      <c r="K16" s="650">
        <v>86000</v>
      </c>
      <c r="L16" s="650">
        <v>68000</v>
      </c>
      <c r="M16" s="650"/>
      <c r="N16" s="650"/>
      <c r="O16" s="658">
        <v>1.6091932262431017</v>
      </c>
      <c r="P16" s="463"/>
      <c r="Q16" s="463"/>
      <c r="R16" s="463"/>
      <c r="S16" s="463"/>
      <c r="T16" s="463"/>
      <c r="U16" s="463"/>
      <c r="V16" s="463"/>
      <c r="W16" s="463"/>
      <c r="X16" s="643"/>
    </row>
    <row r="17" spans="1:24" s="464" customFormat="1" hidden="1">
      <c r="A17" s="571" t="s">
        <v>133</v>
      </c>
      <c r="B17" s="467" t="s">
        <v>1117</v>
      </c>
      <c r="C17" s="620" t="s">
        <v>1796</v>
      </c>
      <c r="D17" s="463"/>
      <c r="E17" s="463"/>
      <c r="F17" s="463"/>
      <c r="G17" s="650">
        <v>420000</v>
      </c>
      <c r="H17" s="650">
        <v>410000</v>
      </c>
      <c r="I17" s="650">
        <v>136695</v>
      </c>
      <c r="J17" s="650">
        <v>126695</v>
      </c>
      <c r="K17" s="650">
        <v>201425</v>
      </c>
      <c r="L17" s="650">
        <v>201425</v>
      </c>
      <c r="M17" s="650"/>
      <c r="N17" s="650"/>
      <c r="O17" s="658">
        <v>4.7666433175884819</v>
      </c>
      <c r="P17" s="463"/>
      <c r="Q17" s="463"/>
      <c r="R17" s="463"/>
      <c r="S17" s="463"/>
      <c r="T17" s="463"/>
      <c r="U17" s="463"/>
      <c r="V17" s="463"/>
      <c r="W17" s="463"/>
      <c r="X17" s="643"/>
    </row>
    <row r="18" spans="1:24" s="464" customFormat="1" hidden="1">
      <c r="A18" s="463" t="s">
        <v>283</v>
      </c>
      <c r="B18" s="650" t="s">
        <v>1818</v>
      </c>
      <c r="C18" s="463" t="s">
        <v>1797</v>
      </c>
      <c r="D18" s="463"/>
      <c r="E18" s="463"/>
      <c r="F18" s="463"/>
      <c r="G18" s="650">
        <v>559002</v>
      </c>
      <c r="H18" s="650">
        <v>519883</v>
      </c>
      <c r="I18" s="650">
        <v>218194.8</v>
      </c>
      <c r="J18" s="650">
        <v>190543.32</v>
      </c>
      <c r="K18" s="650">
        <v>323830.13</v>
      </c>
      <c r="L18" s="650">
        <v>306142.13</v>
      </c>
      <c r="M18" s="650"/>
      <c r="N18" s="650"/>
      <c r="O18" s="658">
        <v>7.244732968582869</v>
      </c>
      <c r="P18" s="463"/>
      <c r="Q18" s="463"/>
      <c r="R18" s="463"/>
      <c r="S18" s="463"/>
      <c r="T18" s="463"/>
      <c r="U18" s="463"/>
      <c r="V18" s="463"/>
      <c r="W18" s="463"/>
      <c r="X18" s="643"/>
    </row>
    <row r="19" spans="1:24" s="464" customFormat="1" ht="36" hidden="1" customHeight="1">
      <c r="A19" s="463" t="s">
        <v>284</v>
      </c>
      <c r="B19" s="650" t="s">
        <v>1123</v>
      </c>
      <c r="C19" s="463" t="s">
        <v>1799</v>
      </c>
      <c r="D19" s="463"/>
      <c r="E19" s="463"/>
      <c r="F19" s="463"/>
      <c r="G19" s="650">
        <v>100000</v>
      </c>
      <c r="H19" s="650">
        <v>99800</v>
      </c>
      <c r="I19" s="650">
        <v>200</v>
      </c>
      <c r="J19" s="650"/>
      <c r="K19" s="650">
        <v>40000</v>
      </c>
      <c r="L19" s="650">
        <v>40000</v>
      </c>
      <c r="M19" s="650"/>
      <c r="N19" s="650"/>
      <c r="O19" s="658">
        <v>0.94658425073123631</v>
      </c>
      <c r="P19" s="463"/>
      <c r="Q19" s="463"/>
      <c r="R19" s="463"/>
      <c r="S19" s="463"/>
      <c r="T19" s="463"/>
      <c r="U19" s="463"/>
      <c r="V19" s="463"/>
      <c r="W19" s="463"/>
      <c r="X19" s="643"/>
    </row>
    <row r="20" spans="1:24" s="464" customFormat="1" ht="36.75" hidden="1" customHeight="1">
      <c r="A20" s="463" t="s">
        <v>286</v>
      </c>
      <c r="B20" s="650" t="s">
        <v>1124</v>
      </c>
      <c r="C20" s="463" t="s">
        <v>1800</v>
      </c>
      <c r="D20" s="463"/>
      <c r="E20" s="463"/>
      <c r="F20" s="463"/>
      <c r="G20" s="653">
        <v>50000</v>
      </c>
      <c r="H20" s="653">
        <v>50000</v>
      </c>
      <c r="I20" s="650"/>
      <c r="J20" s="650"/>
      <c r="K20" s="653">
        <v>20000</v>
      </c>
      <c r="L20" s="653">
        <v>20000</v>
      </c>
      <c r="M20" s="650"/>
      <c r="N20" s="650"/>
      <c r="O20" s="658">
        <v>0.47329212536561815</v>
      </c>
      <c r="P20" s="463"/>
      <c r="Q20" s="463"/>
      <c r="R20" s="463"/>
      <c r="S20" s="463"/>
      <c r="T20" s="463"/>
      <c r="U20" s="463"/>
      <c r="V20" s="463"/>
      <c r="W20" s="463"/>
      <c r="X20" s="643"/>
    </row>
    <row r="21" spans="1:24" s="464" customFormat="1" ht="22.5" hidden="1" customHeight="1">
      <c r="A21" s="463" t="s">
        <v>484</v>
      </c>
      <c r="B21" s="650" t="s">
        <v>1819</v>
      </c>
      <c r="C21" s="463"/>
      <c r="D21" s="463"/>
      <c r="E21" s="463"/>
      <c r="F21" s="463"/>
      <c r="G21" s="650">
        <f>SUM(G22:G28)</f>
        <v>6916900.5</v>
      </c>
      <c r="H21" s="650">
        <f t="shared" ref="H21:M21" si="1">SUM(H22:H28)</f>
        <v>5135355.5</v>
      </c>
      <c r="I21" s="650">
        <f t="shared" si="1"/>
        <v>2905888</v>
      </c>
      <c r="J21" s="650">
        <f t="shared" si="1"/>
        <v>1936450</v>
      </c>
      <c r="K21" s="650">
        <f t="shared" si="1"/>
        <v>2633650.5</v>
      </c>
      <c r="L21" s="650">
        <f t="shared" si="1"/>
        <v>2310711.5</v>
      </c>
      <c r="M21" s="650">
        <f t="shared" si="1"/>
        <v>76520</v>
      </c>
      <c r="N21" s="650"/>
      <c r="O21" s="479"/>
      <c r="P21" s="463"/>
      <c r="Q21" s="463"/>
      <c r="R21" s="463"/>
      <c r="S21" s="463"/>
      <c r="T21" s="463"/>
      <c r="U21" s="463"/>
      <c r="V21" s="463"/>
      <c r="W21" s="463"/>
      <c r="X21" s="643"/>
    </row>
    <row r="22" spans="1:24" s="461" customFormat="1" ht="38.25" hidden="1" customHeight="1">
      <c r="A22" s="460" t="s">
        <v>270</v>
      </c>
      <c r="B22" s="469" t="s">
        <v>1040</v>
      </c>
      <c r="C22" s="460" t="s">
        <v>1801</v>
      </c>
      <c r="D22" s="460"/>
      <c r="E22" s="460"/>
      <c r="F22" s="460"/>
      <c r="G22" s="649">
        <v>1972057</v>
      </c>
      <c r="H22" s="649">
        <v>869912</v>
      </c>
      <c r="I22" s="649">
        <v>1102077</v>
      </c>
      <c r="J22" s="649">
        <v>292894</v>
      </c>
      <c r="K22" s="649">
        <v>873157</v>
      </c>
      <c r="L22" s="649">
        <v>576917</v>
      </c>
      <c r="M22" s="649"/>
      <c r="N22" s="649"/>
      <c r="O22" s="659">
        <v>13.652513654477815</v>
      </c>
      <c r="P22" s="460"/>
      <c r="Q22" s="460"/>
      <c r="R22" s="460"/>
      <c r="S22" s="460"/>
      <c r="T22" s="460"/>
      <c r="U22" s="460"/>
      <c r="V22" s="460"/>
      <c r="W22" s="460"/>
      <c r="X22" s="642"/>
    </row>
    <row r="23" spans="1:24" s="461" customFormat="1" ht="22.5" hidden="1" customHeight="1">
      <c r="A23" s="460" t="s">
        <v>270</v>
      </c>
      <c r="B23" s="469" t="s">
        <v>53</v>
      </c>
      <c r="C23" s="460" t="s">
        <v>1789</v>
      </c>
      <c r="D23" s="460"/>
      <c r="E23" s="460"/>
      <c r="F23" s="460"/>
      <c r="G23" s="649">
        <v>4309843.5</v>
      </c>
      <c r="H23" s="649">
        <v>3658443.5</v>
      </c>
      <c r="I23" s="649">
        <v>1691811</v>
      </c>
      <c r="J23" s="649">
        <v>1553556</v>
      </c>
      <c r="K23" s="649">
        <v>1462493.5</v>
      </c>
      <c r="L23" s="649">
        <v>1445794.5</v>
      </c>
      <c r="M23" s="649">
        <v>76520</v>
      </c>
      <c r="N23" s="649"/>
      <c r="O23" s="659">
        <v>34.214157587346058</v>
      </c>
      <c r="P23" s="460"/>
      <c r="Q23" s="460"/>
      <c r="R23" s="460"/>
      <c r="S23" s="460"/>
      <c r="T23" s="460"/>
      <c r="U23" s="460"/>
      <c r="V23" s="460"/>
      <c r="W23" s="460"/>
      <c r="X23" s="642"/>
    </row>
    <row r="24" spans="1:24" s="461" customFormat="1" ht="18.75" hidden="1">
      <c r="A24" s="460" t="s">
        <v>270</v>
      </c>
      <c r="B24" s="469" t="s">
        <v>1044</v>
      </c>
      <c r="C24" s="460" t="s">
        <v>1808</v>
      </c>
      <c r="D24" s="460"/>
      <c r="E24" s="460"/>
      <c r="F24" s="460"/>
      <c r="G24" s="651">
        <v>60000</v>
      </c>
      <c r="H24" s="651">
        <v>50000</v>
      </c>
      <c r="I24" s="649"/>
      <c r="J24" s="649"/>
      <c r="K24" s="651">
        <v>30000</v>
      </c>
      <c r="L24" s="651">
        <v>20000</v>
      </c>
      <c r="M24" s="649"/>
      <c r="N24" s="649"/>
      <c r="O24" s="659">
        <v>0.47329212536561815</v>
      </c>
      <c r="P24" s="460"/>
      <c r="Q24" s="460"/>
      <c r="R24" s="460"/>
      <c r="S24" s="460"/>
      <c r="T24" s="460"/>
      <c r="U24" s="460"/>
      <c r="V24" s="460"/>
      <c r="W24" s="460"/>
      <c r="X24" s="642"/>
    </row>
    <row r="25" spans="1:24" s="461" customFormat="1" ht="18.75" hidden="1">
      <c r="A25" s="460" t="s">
        <v>270</v>
      </c>
      <c r="B25" s="469" t="s">
        <v>997</v>
      </c>
      <c r="C25" s="460" t="s">
        <v>1809</v>
      </c>
      <c r="D25" s="460"/>
      <c r="E25" s="460"/>
      <c r="F25" s="460"/>
      <c r="G25" s="651">
        <v>90000</v>
      </c>
      <c r="H25" s="651">
        <v>90000</v>
      </c>
      <c r="I25" s="651">
        <v>40000</v>
      </c>
      <c r="J25" s="651">
        <v>40000</v>
      </c>
      <c r="K25" s="651">
        <v>50000</v>
      </c>
      <c r="L25" s="651">
        <v>50000</v>
      </c>
      <c r="M25" s="649"/>
      <c r="N25" s="649"/>
      <c r="O25" s="659">
        <v>1.1832303134140454</v>
      </c>
      <c r="P25" s="460"/>
      <c r="Q25" s="460"/>
      <c r="R25" s="460"/>
      <c r="S25" s="460"/>
      <c r="T25" s="460"/>
      <c r="U25" s="460"/>
      <c r="V25" s="460"/>
      <c r="W25" s="460"/>
      <c r="X25" s="642"/>
    </row>
    <row r="26" spans="1:24" s="461" customFormat="1" hidden="1">
      <c r="A26" s="460" t="s">
        <v>270</v>
      </c>
      <c r="B26" s="469" t="s">
        <v>70</v>
      </c>
      <c r="C26" s="460" t="s">
        <v>1810</v>
      </c>
      <c r="D26" s="460"/>
      <c r="E26" s="460"/>
      <c r="F26" s="460"/>
      <c r="G26" s="652">
        <v>315000</v>
      </c>
      <c r="H26" s="652">
        <v>297000</v>
      </c>
      <c r="I26" s="652">
        <v>22000</v>
      </c>
      <c r="J26" s="652">
        <v>0</v>
      </c>
      <c r="K26" s="649">
        <v>98000</v>
      </c>
      <c r="L26" s="649">
        <v>98000</v>
      </c>
      <c r="M26" s="649"/>
      <c r="N26" s="649"/>
      <c r="O26" s="659">
        <v>2.3191314142915291</v>
      </c>
      <c r="P26" s="460"/>
      <c r="Q26" s="460"/>
      <c r="R26" s="460"/>
      <c r="S26" s="460"/>
      <c r="T26" s="460"/>
      <c r="U26" s="460"/>
      <c r="V26" s="460"/>
      <c r="W26" s="460"/>
      <c r="X26" s="642"/>
    </row>
    <row r="27" spans="1:24" s="461" customFormat="1" ht="18.75" hidden="1">
      <c r="A27" s="460" t="s">
        <v>270</v>
      </c>
      <c r="B27" s="469" t="s">
        <v>1142</v>
      </c>
      <c r="C27" s="460" t="s">
        <v>1562</v>
      </c>
      <c r="D27" s="460"/>
      <c r="E27" s="460"/>
      <c r="F27" s="460"/>
      <c r="G27" s="651">
        <v>90000</v>
      </c>
      <c r="H27" s="651">
        <v>90000</v>
      </c>
      <c r="I27" s="651">
        <v>50000</v>
      </c>
      <c r="J27" s="651">
        <v>50000</v>
      </c>
      <c r="K27" s="649">
        <v>40000</v>
      </c>
      <c r="L27" s="649">
        <v>40000</v>
      </c>
      <c r="M27" s="649"/>
      <c r="N27" s="649"/>
      <c r="O27" s="659">
        <v>0.94658425073123631</v>
      </c>
      <c r="P27" s="460"/>
      <c r="Q27" s="460"/>
      <c r="R27" s="460"/>
      <c r="S27" s="460"/>
      <c r="T27" s="460"/>
      <c r="U27" s="460"/>
      <c r="V27" s="460"/>
      <c r="W27" s="460"/>
      <c r="X27" s="642"/>
    </row>
    <row r="28" spans="1:24" s="461" customFormat="1" ht="31.5" hidden="1">
      <c r="A28" s="460" t="s">
        <v>270</v>
      </c>
      <c r="B28" s="469" t="s">
        <v>1057</v>
      </c>
      <c r="C28" s="567" t="s">
        <v>1811</v>
      </c>
      <c r="D28" s="460"/>
      <c r="E28" s="460"/>
      <c r="F28" s="460"/>
      <c r="G28" s="649">
        <v>80000</v>
      </c>
      <c r="H28" s="649">
        <v>80000</v>
      </c>
      <c r="I28" s="649"/>
      <c r="J28" s="649"/>
      <c r="K28" s="649">
        <v>80000</v>
      </c>
      <c r="L28" s="649">
        <v>80000</v>
      </c>
      <c r="M28" s="649"/>
      <c r="N28" s="649"/>
      <c r="O28" s="659">
        <v>1.8931685014624726</v>
      </c>
      <c r="P28" s="460"/>
      <c r="Q28" s="460"/>
      <c r="R28" s="460"/>
      <c r="S28" s="460"/>
      <c r="T28" s="460"/>
      <c r="U28" s="460"/>
      <c r="V28" s="460"/>
      <c r="W28" s="460"/>
      <c r="X28" s="642"/>
    </row>
    <row r="29" spans="1:24" s="464" customFormat="1" ht="31.5" hidden="1">
      <c r="A29" s="463" t="s">
        <v>474</v>
      </c>
      <c r="B29" s="467" t="s">
        <v>1144</v>
      </c>
      <c r="C29" s="463" t="s">
        <v>1812</v>
      </c>
      <c r="D29" s="463"/>
      <c r="E29" s="463"/>
      <c r="F29" s="463"/>
      <c r="G29" s="506">
        <v>290000</v>
      </c>
      <c r="H29" s="506">
        <v>290000</v>
      </c>
      <c r="I29" s="650"/>
      <c r="J29" s="650"/>
      <c r="K29" s="650">
        <v>290000</v>
      </c>
      <c r="L29" s="650">
        <v>290000</v>
      </c>
      <c r="M29" s="650"/>
      <c r="N29" s="650"/>
      <c r="O29" s="658">
        <v>6.8627358178014628</v>
      </c>
      <c r="P29" s="463"/>
      <c r="Q29" s="463"/>
      <c r="R29" s="463"/>
      <c r="S29" s="463"/>
      <c r="T29" s="463"/>
      <c r="U29" s="463"/>
      <c r="V29" s="463"/>
      <c r="W29" s="463"/>
      <c r="X29" s="643"/>
    </row>
    <row r="30" spans="1:24" s="464" customFormat="1" hidden="1">
      <c r="A30" s="463" t="s">
        <v>475</v>
      </c>
      <c r="B30" s="595" t="s">
        <v>1776</v>
      </c>
      <c r="C30" s="596" t="s">
        <v>1813</v>
      </c>
      <c r="D30" s="463"/>
      <c r="E30" s="463"/>
      <c r="F30" s="463"/>
      <c r="G30" s="650"/>
      <c r="H30" s="650"/>
      <c r="I30" s="650"/>
      <c r="J30" s="650"/>
      <c r="K30" s="650">
        <v>16795.900000000001</v>
      </c>
      <c r="L30" s="650">
        <v>16795.900000000001</v>
      </c>
      <c r="M30" s="650"/>
      <c r="N30" s="650"/>
      <c r="O30" s="658">
        <v>0.39746836042141931</v>
      </c>
      <c r="P30" s="463"/>
      <c r="Q30" s="463"/>
      <c r="R30" s="463"/>
      <c r="S30" s="463"/>
      <c r="T30" s="463"/>
      <c r="U30" s="463"/>
      <c r="V30" s="463"/>
      <c r="W30" s="463"/>
      <c r="X30" s="643"/>
    </row>
    <row r="31" spans="1:24" s="464" customFormat="1" hidden="1">
      <c r="A31" s="463" t="s">
        <v>479</v>
      </c>
      <c r="B31" s="650" t="s">
        <v>1820</v>
      </c>
      <c r="C31" s="596" t="s">
        <v>1814</v>
      </c>
      <c r="D31" s="463"/>
      <c r="E31" s="463"/>
      <c r="F31" s="463"/>
      <c r="G31" s="650">
        <v>4120371.2850000001</v>
      </c>
      <c r="H31" s="650">
        <v>754620.38500000001</v>
      </c>
      <c r="I31" s="650">
        <v>1164489</v>
      </c>
      <c r="J31" s="650">
        <v>254182</v>
      </c>
      <c r="K31" s="650">
        <v>3104455.0251890002</v>
      </c>
      <c r="L31" s="650">
        <v>754783.12518900004</v>
      </c>
      <c r="M31" s="650"/>
      <c r="N31" s="650"/>
      <c r="O31" s="658">
        <v>17.861645475540264</v>
      </c>
      <c r="P31" s="463"/>
      <c r="Q31" s="463"/>
      <c r="R31" s="463"/>
      <c r="S31" s="463"/>
      <c r="T31" s="463"/>
      <c r="U31" s="463"/>
      <c r="V31" s="463"/>
      <c r="W31" s="463"/>
      <c r="X31" s="643"/>
    </row>
    <row r="32" spans="1:24" s="464" customFormat="1" ht="33.75" hidden="1" customHeight="1">
      <c r="A32" s="463"/>
      <c r="B32" s="660" t="s">
        <v>1821</v>
      </c>
      <c r="C32" s="596"/>
      <c r="D32" s="463"/>
      <c r="E32" s="463"/>
      <c r="F32" s="463"/>
      <c r="G32" s="650"/>
      <c r="H32" s="650"/>
      <c r="I32" s="650"/>
      <c r="J32" s="650"/>
      <c r="K32" s="650"/>
      <c r="L32" s="650"/>
      <c r="M32" s="650"/>
      <c r="N32" s="650"/>
      <c r="O32" s="658"/>
      <c r="P32" s="463"/>
      <c r="Q32" s="463"/>
      <c r="R32" s="463"/>
      <c r="S32" s="463"/>
      <c r="T32" s="463"/>
      <c r="U32" s="463"/>
      <c r="V32" s="463"/>
      <c r="W32" s="463"/>
      <c r="X32" s="643"/>
    </row>
    <row r="33" spans="1:31" s="464" customFormat="1" ht="24" customHeight="1">
      <c r="A33" s="571"/>
      <c r="B33" s="662" t="s">
        <v>17</v>
      </c>
      <c r="C33" s="662"/>
      <c r="D33" s="662"/>
      <c r="E33" s="662"/>
      <c r="F33" s="572"/>
      <c r="G33" s="573">
        <v>12872273.785</v>
      </c>
      <c r="H33" s="573">
        <v>7652658.8849999998</v>
      </c>
      <c r="I33" s="573">
        <v>4512604.8</v>
      </c>
      <c r="J33" s="573">
        <v>2590008.3199999998</v>
      </c>
      <c r="K33" s="573">
        <v>6934018.5551890004</v>
      </c>
      <c r="L33" s="573">
        <v>4225719.6551890001</v>
      </c>
      <c r="M33" s="573">
        <v>76520</v>
      </c>
      <c r="N33" s="573">
        <v>0</v>
      </c>
      <c r="O33" s="573">
        <v>99.999991840183441</v>
      </c>
      <c r="P33" s="573">
        <v>0</v>
      </c>
      <c r="Q33" s="573">
        <v>0</v>
      </c>
      <c r="R33" s="573">
        <v>0</v>
      </c>
      <c r="S33" s="573">
        <v>0</v>
      </c>
      <c r="T33" s="463"/>
      <c r="U33" s="463"/>
      <c r="V33" s="463"/>
      <c r="W33" s="463"/>
      <c r="X33" s="643"/>
    </row>
    <row r="34" spans="1:31" s="577" customFormat="1" ht="21.75" customHeight="1">
      <c r="B34" s="607" t="s">
        <v>1110</v>
      </c>
      <c r="C34" s="620"/>
      <c r="D34" s="620"/>
      <c r="E34" s="666"/>
      <c r="F34" s="580"/>
      <c r="G34" s="578">
        <v>325000</v>
      </c>
      <c r="H34" s="578">
        <v>325000</v>
      </c>
      <c r="I34" s="578">
        <v>82138</v>
      </c>
      <c r="J34" s="578">
        <v>82138</v>
      </c>
      <c r="K34" s="578">
        <v>217862</v>
      </c>
      <c r="L34" s="578">
        <v>217862</v>
      </c>
      <c r="M34" s="578">
        <v>0</v>
      </c>
      <c r="N34" s="578">
        <v>0</v>
      </c>
      <c r="O34" s="592">
        <v>5.1556184508202154</v>
      </c>
      <c r="P34" s="574"/>
      <c r="Q34" s="574"/>
      <c r="R34" s="574"/>
      <c r="S34" s="574"/>
      <c r="T34" s="574"/>
      <c r="U34" s="574"/>
      <c r="V34" s="574"/>
      <c r="W34" s="575"/>
      <c r="X34" s="576"/>
      <c r="Y34" s="576"/>
      <c r="AA34" s="503"/>
    </row>
    <row r="35" spans="1:31" s="577" customFormat="1" ht="44.25" customHeight="1">
      <c r="A35" s="466" t="s">
        <v>97</v>
      </c>
      <c r="B35" s="467" t="s">
        <v>456</v>
      </c>
      <c r="C35" s="620"/>
      <c r="D35" s="620"/>
      <c r="E35" s="666"/>
      <c r="F35" s="572"/>
      <c r="G35" s="578">
        <v>125000</v>
      </c>
      <c r="H35" s="578">
        <v>125000</v>
      </c>
      <c r="I35" s="578">
        <v>82138</v>
      </c>
      <c r="J35" s="578">
        <v>82138</v>
      </c>
      <c r="K35" s="578">
        <v>42862</v>
      </c>
      <c r="L35" s="578">
        <v>42862</v>
      </c>
      <c r="M35" s="578">
        <v>0</v>
      </c>
      <c r="N35" s="579"/>
      <c r="O35" s="592"/>
      <c r="P35" s="574"/>
      <c r="Q35" s="574"/>
      <c r="R35" s="574"/>
      <c r="S35" s="574"/>
      <c r="T35" s="574"/>
      <c r="U35" s="574"/>
      <c r="V35" s="574"/>
      <c r="W35" s="575"/>
      <c r="X35" s="576"/>
      <c r="Y35" s="576"/>
    </row>
    <row r="36" spans="1:31" s="577" customFormat="1" ht="48" customHeight="1">
      <c r="A36" s="468">
        <v>1</v>
      </c>
      <c r="B36" s="469" t="s">
        <v>1111</v>
      </c>
      <c r="C36" s="567" t="s">
        <v>1790</v>
      </c>
      <c r="D36" s="567" t="s">
        <v>1791</v>
      </c>
      <c r="E36" s="666"/>
      <c r="F36" s="580" t="s">
        <v>1149</v>
      </c>
      <c r="G36" s="581">
        <v>125000</v>
      </c>
      <c r="H36" s="581">
        <v>125000</v>
      </c>
      <c r="I36" s="581">
        <v>82138</v>
      </c>
      <c r="J36" s="581">
        <v>82138</v>
      </c>
      <c r="K36" s="581">
        <v>42862</v>
      </c>
      <c r="L36" s="581">
        <v>42862</v>
      </c>
      <c r="M36" s="581"/>
      <c r="N36" s="69"/>
      <c r="O36" s="592"/>
      <c r="P36" s="574"/>
      <c r="Q36" s="574"/>
      <c r="R36" s="574"/>
      <c r="S36" s="574"/>
      <c r="T36" s="574"/>
      <c r="U36" s="574"/>
      <c r="V36" s="574"/>
      <c r="W36" s="575"/>
      <c r="X36" s="576"/>
      <c r="Y36" s="576"/>
      <c r="AD36" s="577">
        <v>1</v>
      </c>
    </row>
    <row r="37" spans="1:31" s="577" customFormat="1" ht="33.75" customHeight="1">
      <c r="A37" s="466" t="s">
        <v>183</v>
      </c>
      <c r="B37" s="467" t="s">
        <v>461</v>
      </c>
      <c r="C37" s="620"/>
      <c r="D37" s="620"/>
      <c r="E37" s="666"/>
      <c r="F37" s="572"/>
      <c r="G37" s="578">
        <v>200000</v>
      </c>
      <c r="H37" s="578">
        <v>200000</v>
      </c>
      <c r="I37" s="578">
        <v>0</v>
      </c>
      <c r="J37" s="578">
        <v>0</v>
      </c>
      <c r="K37" s="578">
        <v>175000</v>
      </c>
      <c r="L37" s="578">
        <v>175000</v>
      </c>
      <c r="M37" s="578">
        <v>0</v>
      </c>
      <c r="N37" s="578">
        <v>0</v>
      </c>
      <c r="O37" s="592"/>
      <c r="P37" s="574"/>
      <c r="Q37" s="574"/>
      <c r="R37" s="574"/>
      <c r="S37" s="574"/>
      <c r="T37" s="574"/>
      <c r="U37" s="574"/>
      <c r="V37" s="574"/>
      <c r="W37" s="575"/>
      <c r="X37" s="576"/>
      <c r="Y37" s="576"/>
    </row>
    <row r="38" spans="1:31" s="577" customFormat="1" ht="51.75" customHeight="1">
      <c r="A38" s="468">
        <v>1</v>
      </c>
      <c r="B38" s="469" t="s">
        <v>1112</v>
      </c>
      <c r="C38" s="567" t="s">
        <v>1790</v>
      </c>
      <c r="D38" s="567" t="s">
        <v>1792</v>
      </c>
      <c r="E38" s="666"/>
      <c r="F38" s="580" t="s">
        <v>1150</v>
      </c>
      <c r="G38" s="581">
        <v>35000</v>
      </c>
      <c r="H38" s="581">
        <v>35000</v>
      </c>
      <c r="I38" s="581"/>
      <c r="J38" s="581"/>
      <c r="K38" s="581">
        <v>35000</v>
      </c>
      <c r="L38" s="581">
        <v>35000</v>
      </c>
      <c r="M38" s="581"/>
      <c r="N38" s="581"/>
      <c r="O38" s="592"/>
      <c r="P38" s="574"/>
      <c r="Q38" s="574"/>
      <c r="R38" s="574"/>
      <c r="S38" s="574"/>
      <c r="T38" s="574"/>
      <c r="U38" s="574"/>
      <c r="V38" s="574"/>
      <c r="W38" s="575"/>
      <c r="X38" s="576"/>
      <c r="Y38" s="576"/>
      <c r="AE38" s="577">
        <v>1</v>
      </c>
    </row>
    <row r="39" spans="1:31" s="577" customFormat="1" ht="52.5" customHeight="1">
      <c r="A39" s="468">
        <v>2</v>
      </c>
      <c r="B39" s="469" t="s">
        <v>560</v>
      </c>
      <c r="C39" s="567" t="s">
        <v>1790</v>
      </c>
      <c r="D39" s="567" t="s">
        <v>1791</v>
      </c>
      <c r="E39" s="666"/>
      <c r="F39" s="580" t="s">
        <v>561</v>
      </c>
      <c r="G39" s="581">
        <v>80000</v>
      </c>
      <c r="H39" s="581">
        <v>80000</v>
      </c>
      <c r="I39" s="581"/>
      <c r="J39" s="581"/>
      <c r="K39" s="581">
        <v>80000</v>
      </c>
      <c r="L39" s="581">
        <v>80000</v>
      </c>
      <c r="M39" s="581"/>
      <c r="N39" s="69"/>
      <c r="O39" s="592"/>
      <c r="P39" s="574"/>
      <c r="Q39" s="574"/>
      <c r="R39" s="574"/>
      <c r="S39" s="574"/>
      <c r="T39" s="574"/>
      <c r="U39" s="574"/>
      <c r="V39" s="574"/>
      <c r="W39" s="575"/>
      <c r="X39" s="576"/>
      <c r="Y39" s="576"/>
      <c r="AE39" s="577">
        <v>1</v>
      </c>
    </row>
    <row r="40" spans="1:31" s="577" customFormat="1" ht="51.75" customHeight="1">
      <c r="A40" s="468">
        <v>3</v>
      </c>
      <c r="B40" s="469" t="s">
        <v>1422</v>
      </c>
      <c r="C40" s="567" t="s">
        <v>1790</v>
      </c>
      <c r="D40" s="567" t="s">
        <v>1791</v>
      </c>
      <c r="E40" s="666"/>
      <c r="F40" s="580"/>
      <c r="G40" s="581">
        <v>85000</v>
      </c>
      <c r="H40" s="581">
        <v>85000</v>
      </c>
      <c r="I40" s="581"/>
      <c r="J40" s="581"/>
      <c r="K40" s="581">
        <v>60000</v>
      </c>
      <c r="L40" s="581">
        <v>60000</v>
      </c>
      <c r="M40" s="581"/>
      <c r="N40" s="69"/>
      <c r="O40" s="592"/>
      <c r="P40" s="574"/>
      <c r="Q40" s="574"/>
      <c r="R40" s="574"/>
      <c r="S40" s="574"/>
      <c r="T40" s="574"/>
      <c r="U40" s="574"/>
      <c r="V40" s="574"/>
      <c r="W40" s="575"/>
      <c r="X40" s="576"/>
      <c r="Y40" s="576"/>
      <c r="AE40" s="577">
        <v>1</v>
      </c>
    </row>
    <row r="41" spans="1:31" s="577" customFormat="1" ht="18.75" hidden="1">
      <c r="A41" s="468"/>
      <c r="B41" s="469"/>
      <c r="C41" s="567"/>
      <c r="D41" s="567"/>
      <c r="E41" s="666"/>
      <c r="F41" s="580"/>
      <c r="G41" s="581"/>
      <c r="H41" s="581"/>
      <c r="I41" s="581"/>
      <c r="J41" s="581"/>
      <c r="K41" s="581"/>
      <c r="L41" s="581"/>
      <c r="M41" s="581"/>
      <c r="N41" s="69"/>
      <c r="O41" s="592"/>
      <c r="P41" s="574"/>
      <c r="Q41" s="574"/>
      <c r="R41" s="574"/>
      <c r="S41" s="574"/>
      <c r="T41" s="574"/>
      <c r="U41" s="574"/>
      <c r="V41" s="574"/>
      <c r="W41" s="575"/>
      <c r="X41" s="576"/>
      <c r="Y41" s="576"/>
    </row>
    <row r="42" spans="1:31" s="577" customFormat="1" ht="31.5">
      <c r="A42" s="571" t="s">
        <v>113</v>
      </c>
      <c r="B42" s="607" t="s">
        <v>1113</v>
      </c>
      <c r="C42" s="620"/>
      <c r="D42" s="620"/>
      <c r="E42" s="666"/>
      <c r="F42" s="580"/>
      <c r="G42" s="581"/>
      <c r="H42" s="581"/>
      <c r="I42" s="581"/>
      <c r="J42" s="581"/>
      <c r="K42" s="581"/>
      <c r="L42" s="581"/>
      <c r="M42" s="581"/>
      <c r="N42" s="276"/>
      <c r="O42" s="592">
        <v>0</v>
      </c>
      <c r="P42" s="574"/>
      <c r="Q42" s="574"/>
      <c r="R42" s="574"/>
      <c r="S42" s="574"/>
      <c r="T42" s="574"/>
      <c r="U42" s="574"/>
      <c r="V42" s="574"/>
      <c r="W42" s="575"/>
      <c r="X42" s="576"/>
      <c r="Y42" s="576"/>
    </row>
    <row r="43" spans="1:31" s="577" customFormat="1" ht="41.25" customHeight="1">
      <c r="A43" s="571" t="s">
        <v>133</v>
      </c>
      <c r="B43" s="607" t="s">
        <v>1114</v>
      </c>
      <c r="C43" s="620"/>
      <c r="D43" s="620"/>
      <c r="E43" s="666"/>
      <c r="F43" s="572"/>
      <c r="G43" s="578">
        <v>91000</v>
      </c>
      <c r="H43" s="578">
        <v>68000</v>
      </c>
      <c r="I43" s="578">
        <v>5000</v>
      </c>
      <c r="J43" s="578">
        <v>0</v>
      </c>
      <c r="K43" s="578">
        <v>86000</v>
      </c>
      <c r="L43" s="578">
        <v>68000</v>
      </c>
      <c r="M43" s="578">
        <v>0</v>
      </c>
      <c r="N43" s="578">
        <v>0</v>
      </c>
      <c r="O43" s="592">
        <v>1.6091932262431017</v>
      </c>
      <c r="P43" s="574"/>
      <c r="Q43" s="574"/>
      <c r="R43" s="574"/>
      <c r="S43" s="574"/>
      <c r="T43" s="574"/>
      <c r="U43" s="574"/>
      <c r="V43" s="574"/>
      <c r="W43" s="575"/>
      <c r="X43" s="576"/>
      <c r="Y43" s="576"/>
    </row>
    <row r="44" spans="1:31" s="577" customFormat="1" ht="35.25" customHeight="1">
      <c r="A44" s="466" t="s">
        <v>97</v>
      </c>
      <c r="B44" s="467" t="s">
        <v>461</v>
      </c>
      <c r="C44" s="620"/>
      <c r="D44" s="620"/>
      <c r="E44" s="666"/>
      <c r="F44" s="572"/>
      <c r="G44" s="578">
        <v>91000</v>
      </c>
      <c r="H44" s="578">
        <v>68000</v>
      </c>
      <c r="I44" s="578">
        <v>5000</v>
      </c>
      <c r="J44" s="578">
        <v>0</v>
      </c>
      <c r="K44" s="578">
        <v>86000</v>
      </c>
      <c r="L44" s="578">
        <v>68000</v>
      </c>
      <c r="M44" s="578">
        <v>0</v>
      </c>
      <c r="N44" s="578">
        <v>0</v>
      </c>
      <c r="O44" s="592"/>
      <c r="P44" s="574"/>
      <c r="Q44" s="574"/>
      <c r="R44" s="574"/>
      <c r="S44" s="574"/>
      <c r="T44" s="574"/>
      <c r="U44" s="574"/>
      <c r="V44" s="574"/>
      <c r="W44" s="575"/>
      <c r="X44" s="576"/>
      <c r="Y44" s="576"/>
    </row>
    <row r="45" spans="1:31" s="577" customFormat="1" ht="45.75" customHeight="1">
      <c r="A45" s="582">
        <v>1</v>
      </c>
      <c r="B45" s="548" t="s">
        <v>495</v>
      </c>
      <c r="C45" s="567" t="s">
        <v>1793</v>
      </c>
      <c r="D45" s="567" t="s">
        <v>1794</v>
      </c>
      <c r="E45" s="666"/>
      <c r="F45" s="580" t="s">
        <v>503</v>
      </c>
      <c r="G45" s="581">
        <v>46000</v>
      </c>
      <c r="H45" s="581">
        <v>23000</v>
      </c>
      <c r="I45" s="581">
        <v>5000</v>
      </c>
      <c r="J45" s="581"/>
      <c r="K45" s="581">
        <v>41000</v>
      </c>
      <c r="L45" s="581">
        <v>23000</v>
      </c>
      <c r="M45" s="581"/>
      <c r="N45" s="69"/>
      <c r="O45" s="592"/>
      <c r="P45" s="574"/>
      <c r="Q45" s="574"/>
      <c r="R45" s="574"/>
      <c r="S45" s="574"/>
      <c r="T45" s="460" t="s">
        <v>1424</v>
      </c>
      <c r="U45" s="574"/>
      <c r="V45" s="574"/>
      <c r="W45" s="575"/>
      <c r="X45" s="576"/>
      <c r="Y45" s="576"/>
      <c r="AE45" s="577">
        <v>1</v>
      </c>
    </row>
    <row r="46" spans="1:31" s="577" customFormat="1" ht="18.75">
      <c r="A46" s="582">
        <v>2</v>
      </c>
      <c r="B46" s="548" t="s">
        <v>1115</v>
      </c>
      <c r="C46" s="567" t="s">
        <v>1793</v>
      </c>
      <c r="D46" s="567" t="s">
        <v>1795</v>
      </c>
      <c r="E46" s="666"/>
      <c r="F46" s="580" t="s">
        <v>1706</v>
      </c>
      <c r="G46" s="581">
        <v>45000</v>
      </c>
      <c r="H46" s="581">
        <v>45000</v>
      </c>
      <c r="I46" s="581"/>
      <c r="J46" s="581"/>
      <c r="K46" s="581">
        <v>45000</v>
      </c>
      <c r="L46" s="581">
        <v>45000</v>
      </c>
      <c r="M46" s="581"/>
      <c r="N46" s="581"/>
      <c r="O46" s="592"/>
      <c r="P46" s="574"/>
      <c r="Q46" s="574"/>
      <c r="R46" s="574"/>
      <c r="S46" s="574"/>
      <c r="T46" s="574"/>
      <c r="U46" s="574"/>
      <c r="V46" s="574"/>
      <c r="W46" s="575"/>
      <c r="X46" s="576"/>
      <c r="Y46" s="576"/>
      <c r="AE46" s="577">
        <v>1</v>
      </c>
    </row>
    <row r="47" spans="1:31" s="577" customFormat="1" ht="36.75" customHeight="1">
      <c r="A47" s="571" t="s">
        <v>283</v>
      </c>
      <c r="B47" s="607" t="s">
        <v>1116</v>
      </c>
      <c r="C47" s="620"/>
      <c r="D47" s="620"/>
      <c r="E47" s="666"/>
      <c r="F47" s="580"/>
      <c r="G47" s="581"/>
      <c r="H47" s="581"/>
      <c r="I47" s="581"/>
      <c r="J47" s="581"/>
      <c r="K47" s="581"/>
      <c r="L47" s="581"/>
      <c r="M47" s="581"/>
      <c r="N47" s="276"/>
      <c r="O47" s="592">
        <v>0</v>
      </c>
      <c r="P47" s="574"/>
      <c r="Q47" s="574"/>
      <c r="R47" s="574"/>
      <c r="S47" s="574"/>
      <c r="T47" s="574"/>
      <c r="U47" s="574"/>
      <c r="V47" s="574"/>
      <c r="W47" s="575"/>
      <c r="X47" s="576"/>
      <c r="Y47" s="576"/>
    </row>
    <row r="48" spans="1:31" s="577" customFormat="1" ht="46.5" customHeight="1">
      <c r="A48" s="571" t="s">
        <v>284</v>
      </c>
      <c r="B48" s="607" t="s">
        <v>1117</v>
      </c>
      <c r="C48" s="620"/>
      <c r="D48" s="620"/>
      <c r="E48" s="666"/>
      <c r="F48" s="572"/>
      <c r="G48" s="578">
        <v>420000</v>
      </c>
      <c r="H48" s="578">
        <v>410000</v>
      </c>
      <c r="I48" s="578">
        <v>136695</v>
      </c>
      <c r="J48" s="578">
        <v>126695</v>
      </c>
      <c r="K48" s="578">
        <v>201425</v>
      </c>
      <c r="L48" s="578">
        <v>201425</v>
      </c>
      <c r="M48" s="578">
        <v>0</v>
      </c>
      <c r="N48" s="578">
        <v>0</v>
      </c>
      <c r="O48" s="592">
        <v>4.7666433175884819</v>
      </c>
      <c r="P48" s="574"/>
      <c r="Q48" s="574"/>
      <c r="R48" s="574"/>
      <c r="S48" s="574"/>
      <c r="T48" s="574"/>
      <c r="U48" s="574"/>
      <c r="V48" s="574"/>
      <c r="W48" s="575"/>
      <c r="X48" s="576"/>
      <c r="Y48" s="576"/>
    </row>
    <row r="49" spans="1:34" s="577" customFormat="1" ht="31.5">
      <c r="A49" s="466" t="s">
        <v>97</v>
      </c>
      <c r="B49" s="467" t="s">
        <v>456</v>
      </c>
      <c r="C49" s="620"/>
      <c r="D49" s="620"/>
      <c r="E49" s="666"/>
      <c r="F49" s="572"/>
      <c r="G49" s="578">
        <v>375000</v>
      </c>
      <c r="H49" s="578">
        <v>365000</v>
      </c>
      <c r="I49" s="578">
        <v>136695</v>
      </c>
      <c r="J49" s="578">
        <v>126695</v>
      </c>
      <c r="K49" s="578">
        <v>156425</v>
      </c>
      <c r="L49" s="578">
        <v>156425</v>
      </c>
      <c r="M49" s="578">
        <v>0</v>
      </c>
      <c r="N49" s="579"/>
      <c r="O49" s="592"/>
      <c r="P49" s="574"/>
      <c r="Q49" s="574"/>
      <c r="R49" s="574"/>
      <c r="S49" s="574"/>
      <c r="T49" s="574"/>
      <c r="U49" s="574"/>
      <c r="V49" s="574"/>
      <c r="W49" s="575"/>
      <c r="X49" s="576"/>
      <c r="Y49" s="576"/>
    </row>
    <row r="50" spans="1:34" s="577" customFormat="1" ht="42" customHeight="1">
      <c r="A50" s="468">
        <v>1</v>
      </c>
      <c r="B50" s="469" t="s">
        <v>1118</v>
      </c>
      <c r="C50" s="567" t="s">
        <v>1796</v>
      </c>
      <c r="D50" s="567" t="s">
        <v>1792</v>
      </c>
      <c r="E50" s="666"/>
      <c r="F50" s="580" t="s">
        <v>556</v>
      </c>
      <c r="G50" s="581">
        <v>210000</v>
      </c>
      <c r="H50" s="581">
        <v>200000</v>
      </c>
      <c r="I50" s="581">
        <v>56695</v>
      </c>
      <c r="J50" s="581">
        <v>46695</v>
      </c>
      <c r="K50" s="581">
        <v>71425</v>
      </c>
      <c r="L50" s="581">
        <v>71425</v>
      </c>
      <c r="M50" s="581"/>
      <c r="N50" s="69"/>
      <c r="O50" s="592"/>
      <c r="P50" s="574"/>
      <c r="Q50" s="574"/>
      <c r="R50" s="574"/>
      <c r="S50" s="574"/>
      <c r="T50" s="574"/>
      <c r="U50" s="574"/>
      <c r="V50" s="574"/>
      <c r="W50" s="575"/>
      <c r="X50" s="576"/>
      <c r="Y50" s="576"/>
      <c r="AD50" s="577">
        <v>1</v>
      </c>
    </row>
    <row r="51" spans="1:34" s="577" customFormat="1" ht="36" customHeight="1">
      <c r="A51" s="468">
        <v>2</v>
      </c>
      <c r="B51" s="472" t="s">
        <v>1119</v>
      </c>
      <c r="C51" s="567" t="s">
        <v>1796</v>
      </c>
      <c r="D51" s="567" t="s">
        <v>1794</v>
      </c>
      <c r="E51" s="666"/>
      <c r="F51" s="580" t="s">
        <v>1151</v>
      </c>
      <c r="G51" s="581">
        <v>165000</v>
      </c>
      <c r="H51" s="581">
        <v>165000</v>
      </c>
      <c r="I51" s="581">
        <v>80000</v>
      </c>
      <c r="J51" s="581">
        <v>80000</v>
      </c>
      <c r="K51" s="581">
        <v>85000</v>
      </c>
      <c r="L51" s="581">
        <v>85000</v>
      </c>
      <c r="M51" s="581"/>
      <c r="N51" s="69"/>
      <c r="O51" s="592"/>
      <c r="P51" s="574"/>
      <c r="Q51" s="574"/>
      <c r="R51" s="574"/>
      <c r="S51" s="574"/>
      <c r="T51" s="574"/>
      <c r="U51" s="574"/>
      <c r="V51" s="574"/>
      <c r="W51" s="575"/>
      <c r="X51" s="576"/>
      <c r="Y51" s="576"/>
      <c r="AD51" s="577">
        <v>1</v>
      </c>
    </row>
    <row r="52" spans="1:34" s="503" customFormat="1" ht="47.25" customHeight="1">
      <c r="A52" s="466" t="s">
        <v>183</v>
      </c>
      <c r="B52" s="467" t="s">
        <v>461</v>
      </c>
      <c r="C52" s="620"/>
      <c r="D52" s="620"/>
      <c r="E52" s="663"/>
      <c r="F52" s="572"/>
      <c r="G52" s="578">
        <v>45000</v>
      </c>
      <c r="H52" s="578">
        <v>45000</v>
      </c>
      <c r="I52" s="578">
        <v>0</v>
      </c>
      <c r="J52" s="578">
        <v>0</v>
      </c>
      <c r="K52" s="578">
        <v>45000</v>
      </c>
      <c r="L52" s="578">
        <v>45000</v>
      </c>
      <c r="M52" s="578">
        <v>0</v>
      </c>
      <c r="N52" s="578">
        <v>0</v>
      </c>
      <c r="O52" s="592"/>
      <c r="P52" s="500"/>
      <c r="Q52" s="500"/>
      <c r="R52" s="500"/>
      <c r="S52" s="500"/>
      <c r="T52" s="500"/>
      <c r="U52" s="500"/>
      <c r="V52" s="500"/>
      <c r="W52" s="583"/>
      <c r="X52" s="608"/>
      <c r="Y52" s="608"/>
      <c r="AG52" s="577"/>
      <c r="AH52" s="577"/>
    </row>
    <row r="53" spans="1:34" s="577" customFormat="1" ht="48.75" customHeight="1">
      <c r="A53" s="468">
        <v>1</v>
      </c>
      <c r="B53" s="472" t="s">
        <v>1178</v>
      </c>
      <c r="C53" s="567" t="s">
        <v>1796</v>
      </c>
      <c r="D53" s="567" t="s">
        <v>1792</v>
      </c>
      <c r="E53" s="666"/>
      <c r="F53" s="580"/>
      <c r="G53" s="581">
        <v>45000</v>
      </c>
      <c r="H53" s="581">
        <v>45000</v>
      </c>
      <c r="I53" s="581"/>
      <c r="J53" s="581"/>
      <c r="K53" s="581">
        <v>45000</v>
      </c>
      <c r="L53" s="581">
        <v>45000</v>
      </c>
      <c r="M53" s="581"/>
      <c r="N53" s="69"/>
      <c r="O53" s="592"/>
      <c r="P53" s="574"/>
      <c r="Q53" s="574"/>
      <c r="R53" s="574"/>
      <c r="S53" s="574"/>
      <c r="T53" s="574"/>
      <c r="U53" s="574"/>
      <c r="V53" s="574"/>
      <c r="W53" s="575"/>
      <c r="X53" s="576"/>
      <c r="Y53" s="576"/>
      <c r="AE53" s="577">
        <v>1</v>
      </c>
    </row>
    <row r="54" spans="1:34" s="577" customFormat="1" ht="18.75">
      <c r="A54" s="468"/>
      <c r="B54" s="472"/>
      <c r="C54" s="654"/>
      <c r="D54" s="654"/>
      <c r="E54" s="666"/>
      <c r="F54" s="580"/>
      <c r="G54" s="581"/>
      <c r="H54" s="581"/>
      <c r="I54" s="581"/>
      <c r="J54" s="581"/>
      <c r="K54" s="581"/>
      <c r="L54" s="581"/>
      <c r="M54" s="581"/>
      <c r="N54" s="69"/>
      <c r="O54" s="592"/>
      <c r="P54" s="574"/>
      <c r="Q54" s="574"/>
      <c r="R54" s="574"/>
      <c r="S54" s="574"/>
      <c r="T54" s="574"/>
      <c r="U54" s="574"/>
      <c r="V54" s="574"/>
      <c r="W54" s="575"/>
      <c r="X54" s="576"/>
      <c r="Y54" s="576"/>
    </row>
    <row r="55" spans="1:34" s="577" customFormat="1" ht="18.75">
      <c r="A55" s="571" t="s">
        <v>286</v>
      </c>
      <c r="B55" s="607" t="s">
        <v>1120</v>
      </c>
      <c r="C55" s="620"/>
      <c r="D55" s="620"/>
      <c r="E55" s="666"/>
      <c r="F55" s="572"/>
      <c r="G55" s="578">
        <v>559002</v>
      </c>
      <c r="H55" s="578">
        <v>519883</v>
      </c>
      <c r="I55" s="578">
        <v>218194.8</v>
      </c>
      <c r="J55" s="578">
        <v>190543.32</v>
      </c>
      <c r="K55" s="578">
        <v>323830.13</v>
      </c>
      <c r="L55" s="578">
        <v>306142.13</v>
      </c>
      <c r="M55" s="578">
        <v>0</v>
      </c>
      <c r="N55" s="578">
        <v>0</v>
      </c>
      <c r="O55" s="592">
        <v>7.244732968582869</v>
      </c>
      <c r="P55" s="574"/>
      <c r="Q55" s="574"/>
      <c r="R55" s="574"/>
      <c r="S55" s="574"/>
      <c r="T55" s="574"/>
      <c r="U55" s="574"/>
      <c r="V55" s="574"/>
      <c r="W55" s="575"/>
      <c r="X55" s="576"/>
      <c r="Y55" s="576"/>
    </row>
    <row r="56" spans="1:34" s="577" customFormat="1" ht="31.5">
      <c r="A56" s="466" t="s">
        <v>97</v>
      </c>
      <c r="B56" s="467" t="s">
        <v>456</v>
      </c>
      <c r="C56" s="620"/>
      <c r="D56" s="620"/>
      <c r="E56" s="666"/>
      <c r="F56" s="572"/>
      <c r="G56" s="578">
        <v>269054</v>
      </c>
      <c r="H56" s="578">
        <v>229935</v>
      </c>
      <c r="I56" s="578">
        <v>218194.8</v>
      </c>
      <c r="J56" s="578">
        <v>190543.32</v>
      </c>
      <c r="K56" s="578">
        <v>114130.12999999999</v>
      </c>
      <c r="L56" s="578">
        <v>96442.12999999999</v>
      </c>
      <c r="M56" s="578">
        <v>0</v>
      </c>
      <c r="N56" s="578">
        <v>0</v>
      </c>
      <c r="O56" s="592"/>
      <c r="P56" s="578">
        <v>0</v>
      </c>
      <c r="Q56" s="578">
        <v>0</v>
      </c>
      <c r="R56" s="578">
        <v>0</v>
      </c>
      <c r="S56" s="578">
        <v>0</v>
      </c>
      <c r="T56" s="574"/>
      <c r="U56" s="574"/>
      <c r="V56" s="574"/>
      <c r="W56" s="575"/>
      <c r="X56" s="576"/>
      <c r="Y56" s="576"/>
    </row>
    <row r="57" spans="1:34" s="577" customFormat="1" ht="53.25" customHeight="1">
      <c r="A57" s="582">
        <v>1</v>
      </c>
      <c r="B57" s="548" t="s">
        <v>557</v>
      </c>
      <c r="C57" s="567" t="s">
        <v>1797</v>
      </c>
      <c r="D57" s="567" t="s">
        <v>1798</v>
      </c>
      <c r="E57" s="666"/>
      <c r="F57" s="580" t="s">
        <v>1098</v>
      </c>
      <c r="G57" s="581">
        <v>220680</v>
      </c>
      <c r="H57" s="581">
        <v>181561</v>
      </c>
      <c r="I57" s="581">
        <v>193389</v>
      </c>
      <c r="J57" s="581">
        <v>171958</v>
      </c>
      <c r="K57" s="581">
        <v>27291</v>
      </c>
      <c r="L57" s="581">
        <v>9603</v>
      </c>
      <c r="M57" s="581"/>
      <c r="N57" s="69"/>
      <c r="O57" s="592"/>
      <c r="P57" s="574"/>
      <c r="Q57" s="574"/>
      <c r="R57" s="574"/>
      <c r="S57" s="574"/>
      <c r="T57" s="574"/>
      <c r="U57" s="574"/>
      <c r="V57" s="574"/>
      <c r="W57" s="575"/>
      <c r="X57" s="576"/>
      <c r="Y57" s="576"/>
      <c r="AD57" s="577">
        <v>1</v>
      </c>
    </row>
    <row r="58" spans="1:34" s="577" customFormat="1" ht="49.5" customHeight="1">
      <c r="A58" s="582">
        <v>2</v>
      </c>
      <c r="B58" s="548" t="s">
        <v>1122</v>
      </c>
      <c r="C58" s="567" t="s">
        <v>1797</v>
      </c>
      <c r="D58" s="567" t="s">
        <v>1798</v>
      </c>
      <c r="E58" s="830"/>
      <c r="F58" s="580" t="s">
        <v>1152</v>
      </c>
      <c r="G58" s="581">
        <v>48374</v>
      </c>
      <c r="H58" s="581">
        <v>48374</v>
      </c>
      <c r="I58" s="581">
        <v>24805.8</v>
      </c>
      <c r="J58" s="581">
        <v>18585.32</v>
      </c>
      <c r="K58" s="581">
        <v>86839.12999999999</v>
      </c>
      <c r="L58" s="581">
        <v>86839.12999999999</v>
      </c>
      <c r="M58" s="581"/>
      <c r="N58" s="69"/>
      <c r="O58" s="592"/>
      <c r="P58" s="574"/>
      <c r="Q58" s="574"/>
      <c r="R58" s="574"/>
      <c r="S58" s="574"/>
      <c r="T58" s="460" t="s">
        <v>1162</v>
      </c>
      <c r="U58" s="574"/>
      <c r="V58" s="574"/>
      <c r="W58" s="575"/>
      <c r="X58" s="576"/>
      <c r="Y58" s="576"/>
      <c r="AD58" s="577">
        <v>1</v>
      </c>
    </row>
    <row r="59" spans="1:34" s="503" customFormat="1" ht="35.25" customHeight="1">
      <c r="A59" s="466" t="s">
        <v>183</v>
      </c>
      <c r="B59" s="467" t="s">
        <v>461</v>
      </c>
      <c r="C59" s="620"/>
      <c r="D59" s="620"/>
      <c r="E59" s="663"/>
      <c r="F59" s="572"/>
      <c r="G59" s="578">
        <v>289948</v>
      </c>
      <c r="H59" s="578">
        <v>289948</v>
      </c>
      <c r="I59" s="578">
        <v>0</v>
      </c>
      <c r="J59" s="578">
        <v>0</v>
      </c>
      <c r="K59" s="578">
        <v>209700</v>
      </c>
      <c r="L59" s="578">
        <v>209700</v>
      </c>
      <c r="M59" s="578">
        <v>0</v>
      </c>
      <c r="N59" s="578">
        <v>0</v>
      </c>
      <c r="O59" s="592"/>
      <c r="P59" s="500"/>
      <c r="Q59" s="500"/>
      <c r="R59" s="500"/>
      <c r="S59" s="500"/>
      <c r="T59" s="500"/>
      <c r="U59" s="500"/>
      <c r="V59" s="500"/>
      <c r="W59" s="583"/>
      <c r="X59" s="608"/>
      <c r="Y59" s="576"/>
      <c r="AG59" s="577"/>
      <c r="AH59" s="577"/>
    </row>
    <row r="60" spans="1:34" s="577" customFormat="1" ht="68.25" customHeight="1">
      <c r="A60" s="582">
        <v>1</v>
      </c>
      <c r="B60" s="548" t="s">
        <v>558</v>
      </c>
      <c r="C60" s="567" t="s">
        <v>1797</v>
      </c>
      <c r="D60" s="567" t="s">
        <v>1798</v>
      </c>
      <c r="E60" s="666"/>
      <c r="F60" s="580"/>
      <c r="G60" s="581">
        <v>130248</v>
      </c>
      <c r="H60" s="581">
        <v>130248</v>
      </c>
      <c r="I60" s="581"/>
      <c r="J60" s="581"/>
      <c r="K60" s="581">
        <v>50000</v>
      </c>
      <c r="L60" s="581">
        <v>50000</v>
      </c>
      <c r="M60" s="581"/>
      <c r="N60" s="69"/>
      <c r="O60" s="592"/>
      <c r="P60" s="574"/>
      <c r="Q60" s="574"/>
      <c r="R60" s="574"/>
      <c r="S60" s="574"/>
      <c r="T60" s="574"/>
      <c r="U60" s="574"/>
      <c r="V60" s="574"/>
      <c r="W60" s="575"/>
      <c r="X60" s="576"/>
      <c r="Y60" s="576"/>
      <c r="AE60" s="577">
        <v>1</v>
      </c>
    </row>
    <row r="61" spans="1:34" s="577" customFormat="1" ht="31.5">
      <c r="A61" s="582">
        <v>2</v>
      </c>
      <c r="B61" s="548" t="s">
        <v>1121</v>
      </c>
      <c r="C61" s="567" t="s">
        <v>1797</v>
      </c>
      <c r="D61" s="567" t="s">
        <v>1798</v>
      </c>
      <c r="E61" s="666"/>
      <c r="F61" s="580"/>
      <c r="G61" s="581">
        <v>9700</v>
      </c>
      <c r="H61" s="581">
        <v>9700</v>
      </c>
      <c r="I61" s="581"/>
      <c r="J61" s="581"/>
      <c r="K61" s="581">
        <v>9700</v>
      </c>
      <c r="L61" s="581">
        <v>9700</v>
      </c>
      <c r="M61" s="581"/>
      <c r="N61" s="69"/>
      <c r="O61" s="592"/>
      <c r="P61" s="574"/>
      <c r="Q61" s="574"/>
      <c r="R61" s="574"/>
      <c r="S61" s="574"/>
      <c r="T61" s="574"/>
      <c r="U61" s="574"/>
      <c r="V61" s="574"/>
      <c r="W61" s="575"/>
      <c r="X61" s="576"/>
      <c r="Y61" s="576"/>
      <c r="AE61" s="577">
        <v>1</v>
      </c>
    </row>
    <row r="62" spans="1:34" s="577" customFormat="1" ht="29.25" customHeight="1">
      <c r="A62" s="582">
        <v>3</v>
      </c>
      <c r="B62" s="548" t="s">
        <v>1430</v>
      </c>
      <c r="C62" s="567" t="s">
        <v>1797</v>
      </c>
      <c r="D62" s="567" t="s">
        <v>1798</v>
      </c>
      <c r="E62" s="666"/>
      <c r="F62" s="580"/>
      <c r="G62" s="581">
        <v>150000</v>
      </c>
      <c r="H62" s="581">
        <v>150000</v>
      </c>
      <c r="I62" s="581"/>
      <c r="J62" s="581"/>
      <c r="K62" s="581">
        <v>150000</v>
      </c>
      <c r="L62" s="581">
        <v>150000</v>
      </c>
      <c r="M62" s="581"/>
      <c r="N62" s="69"/>
      <c r="O62" s="592"/>
      <c r="P62" s="574"/>
      <c r="Q62" s="574"/>
      <c r="R62" s="574"/>
      <c r="S62" s="574"/>
      <c r="T62" s="574"/>
      <c r="U62" s="574"/>
      <c r="V62" s="574"/>
      <c r="W62" s="575"/>
      <c r="X62" s="576"/>
      <c r="Y62" s="576"/>
      <c r="AE62" s="577">
        <v>1</v>
      </c>
    </row>
    <row r="63" spans="1:34" s="577" customFormat="1" ht="37.5" customHeight="1">
      <c r="A63" s="571" t="s">
        <v>287</v>
      </c>
      <c r="B63" s="607" t="s">
        <v>1123</v>
      </c>
      <c r="C63" s="620"/>
      <c r="D63" s="620"/>
      <c r="E63" s="666"/>
      <c r="F63" s="572"/>
      <c r="G63" s="578">
        <v>100000</v>
      </c>
      <c r="H63" s="578">
        <v>99800</v>
      </c>
      <c r="I63" s="578">
        <v>200</v>
      </c>
      <c r="J63" s="578">
        <v>0</v>
      </c>
      <c r="K63" s="578">
        <v>40000</v>
      </c>
      <c r="L63" s="578">
        <v>40000</v>
      </c>
      <c r="M63" s="578">
        <v>0</v>
      </c>
      <c r="N63" s="578">
        <v>0</v>
      </c>
      <c r="O63" s="592">
        <v>0.94658425073123631</v>
      </c>
      <c r="P63" s="574"/>
      <c r="Q63" s="574"/>
      <c r="R63" s="574"/>
      <c r="S63" s="574"/>
      <c r="T63" s="574"/>
      <c r="U63" s="574"/>
      <c r="V63" s="574"/>
      <c r="W63" s="575"/>
      <c r="X63" s="576"/>
      <c r="Y63" s="576"/>
    </row>
    <row r="64" spans="1:34" s="577" customFormat="1" ht="42.75" customHeight="1">
      <c r="A64" s="466" t="s">
        <v>97</v>
      </c>
      <c r="B64" s="467" t="s">
        <v>461</v>
      </c>
      <c r="C64" s="620"/>
      <c r="D64" s="620"/>
      <c r="E64" s="666"/>
      <c r="F64" s="572"/>
      <c r="G64" s="578">
        <v>100000</v>
      </c>
      <c r="H64" s="578">
        <v>99800</v>
      </c>
      <c r="I64" s="578">
        <v>200</v>
      </c>
      <c r="J64" s="578">
        <v>0</v>
      </c>
      <c r="K64" s="578">
        <v>40000</v>
      </c>
      <c r="L64" s="578">
        <v>40000</v>
      </c>
      <c r="M64" s="578">
        <v>0</v>
      </c>
      <c r="N64" s="578">
        <v>0</v>
      </c>
      <c r="O64" s="592"/>
      <c r="P64" s="574"/>
      <c r="Q64" s="574"/>
      <c r="R64" s="574"/>
      <c r="S64" s="574"/>
      <c r="T64" s="574"/>
      <c r="U64" s="574"/>
      <c r="V64" s="574"/>
      <c r="W64" s="575"/>
      <c r="X64" s="576"/>
      <c r="Y64" s="576"/>
    </row>
    <row r="65" spans="1:31" s="577" customFormat="1" ht="45" customHeight="1">
      <c r="A65" s="584" t="s">
        <v>46</v>
      </c>
      <c r="B65" s="548" t="s">
        <v>573</v>
      </c>
      <c r="C65" s="567" t="s">
        <v>1799</v>
      </c>
      <c r="D65" s="567" t="s">
        <v>1798</v>
      </c>
      <c r="E65" s="666"/>
      <c r="F65" s="580"/>
      <c r="G65" s="581">
        <v>100000</v>
      </c>
      <c r="H65" s="581">
        <v>99800</v>
      </c>
      <c r="I65" s="581">
        <v>200</v>
      </c>
      <c r="J65" s="581"/>
      <c r="K65" s="581">
        <v>40000</v>
      </c>
      <c r="L65" s="581">
        <v>40000</v>
      </c>
      <c r="M65" s="581"/>
      <c r="N65" s="276"/>
      <c r="O65" s="592"/>
      <c r="P65" s="574"/>
      <c r="Q65" s="574"/>
      <c r="R65" s="574"/>
      <c r="S65" s="574"/>
      <c r="T65" s="460"/>
      <c r="U65" s="574"/>
      <c r="V65" s="574"/>
      <c r="W65" s="575"/>
      <c r="X65" s="576"/>
      <c r="Y65" s="576"/>
      <c r="AE65" s="577">
        <v>1</v>
      </c>
    </row>
    <row r="66" spans="1:31" s="577" customFormat="1" ht="18.75" hidden="1">
      <c r="A66" s="584"/>
      <c r="B66" s="548"/>
      <c r="C66" s="567"/>
      <c r="D66" s="567"/>
      <c r="E66" s="666"/>
      <c r="F66" s="580"/>
      <c r="G66" s="581"/>
      <c r="H66" s="581"/>
      <c r="I66" s="581"/>
      <c r="J66" s="581"/>
      <c r="K66" s="581"/>
      <c r="L66" s="581"/>
      <c r="M66" s="581"/>
      <c r="N66" s="276"/>
      <c r="O66" s="592"/>
      <c r="P66" s="574"/>
      <c r="Q66" s="574"/>
      <c r="R66" s="574"/>
      <c r="S66" s="574"/>
      <c r="T66" s="574"/>
      <c r="U66" s="574"/>
      <c r="V66" s="574"/>
      <c r="W66" s="575"/>
      <c r="X66" s="576"/>
      <c r="Y66" s="576"/>
    </row>
    <row r="67" spans="1:31" s="577" customFormat="1" ht="32.25" customHeight="1">
      <c r="A67" s="571" t="s">
        <v>474</v>
      </c>
      <c r="B67" s="607" t="s">
        <v>1124</v>
      </c>
      <c r="C67" s="620"/>
      <c r="D67" s="620"/>
      <c r="E67" s="666"/>
      <c r="F67" s="572"/>
      <c r="G67" s="578">
        <v>50000</v>
      </c>
      <c r="H67" s="578">
        <v>50000</v>
      </c>
      <c r="I67" s="578">
        <v>0</v>
      </c>
      <c r="J67" s="578">
        <v>0</v>
      </c>
      <c r="K67" s="578">
        <v>20000</v>
      </c>
      <c r="L67" s="578">
        <v>20000</v>
      </c>
      <c r="M67" s="578">
        <v>0</v>
      </c>
      <c r="N67" s="578">
        <v>0</v>
      </c>
      <c r="O67" s="592">
        <v>0.47329212536561815</v>
      </c>
      <c r="P67" s="574"/>
      <c r="Q67" s="574"/>
      <c r="R67" s="574"/>
      <c r="S67" s="574"/>
      <c r="T67" s="574"/>
      <c r="U67" s="574"/>
      <c r="V67" s="574"/>
      <c r="W67" s="575"/>
      <c r="X67" s="576"/>
      <c r="Y67" s="576"/>
    </row>
    <row r="68" spans="1:31" s="577" customFormat="1" ht="34.5" customHeight="1">
      <c r="A68" s="466" t="s">
        <v>97</v>
      </c>
      <c r="B68" s="467" t="s">
        <v>461</v>
      </c>
      <c r="C68" s="620"/>
      <c r="D68" s="620"/>
      <c r="E68" s="666"/>
      <c r="F68" s="572"/>
      <c r="G68" s="578">
        <v>50000</v>
      </c>
      <c r="H68" s="578">
        <v>50000</v>
      </c>
      <c r="I68" s="578">
        <v>0</v>
      </c>
      <c r="J68" s="578">
        <v>0</v>
      </c>
      <c r="K68" s="578">
        <v>20000</v>
      </c>
      <c r="L68" s="578">
        <v>20000</v>
      </c>
      <c r="M68" s="578">
        <v>0</v>
      </c>
      <c r="N68" s="578">
        <v>0</v>
      </c>
      <c r="O68" s="592"/>
      <c r="P68" s="574"/>
      <c r="Q68" s="574"/>
      <c r="R68" s="574"/>
      <c r="S68" s="574"/>
      <c r="T68" s="574"/>
      <c r="U68" s="574"/>
      <c r="V68" s="574"/>
      <c r="W68" s="575"/>
      <c r="X68" s="576"/>
      <c r="Y68" s="576"/>
    </row>
    <row r="69" spans="1:31" s="577" customFormat="1" ht="50.25" customHeight="1">
      <c r="A69" s="584" t="s">
        <v>46</v>
      </c>
      <c r="B69" s="548" t="s">
        <v>1425</v>
      </c>
      <c r="C69" s="567" t="s">
        <v>1800</v>
      </c>
      <c r="D69" s="567" t="s">
        <v>1798</v>
      </c>
      <c r="E69" s="666"/>
      <c r="F69" s="580"/>
      <c r="G69" s="581">
        <v>50000</v>
      </c>
      <c r="H69" s="581">
        <v>50000</v>
      </c>
      <c r="I69" s="581"/>
      <c r="J69" s="581"/>
      <c r="K69" s="581">
        <v>20000</v>
      </c>
      <c r="L69" s="581">
        <v>20000</v>
      </c>
      <c r="M69" s="581"/>
      <c r="N69" s="581"/>
      <c r="O69" s="592"/>
      <c r="P69" s="574"/>
      <c r="Q69" s="574"/>
      <c r="R69" s="574"/>
      <c r="S69" s="574"/>
      <c r="T69" s="574"/>
      <c r="U69" s="574"/>
      <c r="V69" s="574"/>
      <c r="W69" s="575"/>
      <c r="X69" s="576"/>
      <c r="Y69" s="576"/>
      <c r="AE69" s="577">
        <v>1</v>
      </c>
    </row>
    <row r="70" spans="1:31" s="577" customFormat="1" ht="34.5" customHeight="1">
      <c r="A70" s="571" t="s">
        <v>475</v>
      </c>
      <c r="B70" s="607" t="s">
        <v>1125</v>
      </c>
      <c r="C70" s="620"/>
      <c r="D70" s="620"/>
      <c r="E70" s="666"/>
      <c r="F70" s="572"/>
      <c r="G70" s="578"/>
      <c r="H70" s="578"/>
      <c r="I70" s="578"/>
      <c r="J70" s="578"/>
      <c r="K70" s="578"/>
      <c r="L70" s="578"/>
      <c r="M70" s="578"/>
      <c r="N70" s="578"/>
      <c r="O70" s="592">
        <v>0</v>
      </c>
      <c r="P70" s="574"/>
      <c r="Q70" s="574"/>
      <c r="R70" s="574"/>
      <c r="S70" s="574"/>
      <c r="T70" s="574"/>
      <c r="U70" s="574"/>
      <c r="V70" s="574"/>
      <c r="W70" s="575"/>
      <c r="X70" s="576"/>
      <c r="Y70" s="576"/>
    </row>
    <row r="71" spans="1:31" s="577" customFormat="1" ht="18.75">
      <c r="A71" s="571" t="s">
        <v>479</v>
      </c>
      <c r="B71" s="607" t="s">
        <v>1127</v>
      </c>
      <c r="C71" s="620"/>
      <c r="D71" s="620"/>
      <c r="E71" s="666"/>
      <c r="F71" s="572"/>
      <c r="G71" s="578">
        <v>6916900.5</v>
      </c>
      <c r="H71" s="578">
        <v>5135355.5</v>
      </c>
      <c r="I71" s="578">
        <v>2905888</v>
      </c>
      <c r="J71" s="578">
        <v>1936450</v>
      </c>
      <c r="K71" s="578">
        <v>2633650.5</v>
      </c>
      <c r="L71" s="578">
        <v>2310711.5</v>
      </c>
      <c r="M71" s="578">
        <v>76520</v>
      </c>
      <c r="N71" s="578">
        <v>0</v>
      </c>
      <c r="O71" s="592"/>
      <c r="P71" s="574"/>
      <c r="Q71" s="574"/>
      <c r="R71" s="574"/>
      <c r="S71" s="574"/>
      <c r="T71" s="574"/>
      <c r="U71" s="574"/>
      <c r="V71" s="574"/>
      <c r="W71" s="575"/>
      <c r="X71" s="576"/>
      <c r="Y71" s="576"/>
    </row>
    <row r="72" spans="1:31" s="577" customFormat="1" ht="30" customHeight="1">
      <c r="A72" s="466" t="s">
        <v>1039</v>
      </c>
      <c r="B72" s="467" t="s">
        <v>1040</v>
      </c>
      <c r="C72" s="620"/>
      <c r="D72" s="620"/>
      <c r="E72" s="666"/>
      <c r="F72" s="580"/>
      <c r="G72" s="578">
        <v>1972057</v>
      </c>
      <c r="H72" s="578">
        <v>869912</v>
      </c>
      <c r="I72" s="578">
        <v>1102077</v>
      </c>
      <c r="J72" s="578">
        <v>292894</v>
      </c>
      <c r="K72" s="578">
        <v>873157</v>
      </c>
      <c r="L72" s="578">
        <v>576917</v>
      </c>
      <c r="M72" s="578">
        <v>0</v>
      </c>
      <c r="N72" s="578">
        <v>0</v>
      </c>
      <c r="O72" s="592">
        <v>13.652513654477815</v>
      </c>
      <c r="P72" s="574"/>
      <c r="Q72" s="574"/>
      <c r="R72" s="574"/>
      <c r="S72" s="574"/>
      <c r="T72" s="574"/>
      <c r="U72" s="574"/>
      <c r="V72" s="574"/>
      <c r="W72" s="575"/>
      <c r="X72" s="576"/>
      <c r="Y72" s="576"/>
    </row>
    <row r="73" spans="1:31" s="577" customFormat="1" ht="42.75" customHeight="1">
      <c r="A73" s="466" t="s">
        <v>97</v>
      </c>
      <c r="B73" s="467" t="s">
        <v>456</v>
      </c>
      <c r="C73" s="620"/>
      <c r="D73" s="620"/>
      <c r="E73" s="666"/>
      <c r="F73" s="580"/>
      <c r="G73" s="578">
        <v>1379357</v>
      </c>
      <c r="H73" s="578">
        <v>547212</v>
      </c>
      <c r="I73" s="578">
        <v>1102077</v>
      </c>
      <c r="J73" s="578">
        <v>292894</v>
      </c>
      <c r="K73" s="578">
        <v>280457</v>
      </c>
      <c r="L73" s="578">
        <v>254217</v>
      </c>
      <c r="M73" s="578">
        <v>0</v>
      </c>
      <c r="N73" s="578">
        <v>0</v>
      </c>
      <c r="O73" s="592"/>
      <c r="P73" s="574"/>
      <c r="Q73" s="574"/>
      <c r="R73" s="574"/>
      <c r="S73" s="574"/>
      <c r="T73" s="574"/>
      <c r="U73" s="574"/>
      <c r="V73" s="574"/>
      <c r="W73" s="575"/>
      <c r="X73" s="576"/>
      <c r="Y73" s="576"/>
    </row>
    <row r="74" spans="1:31" s="577" customFormat="1" ht="31.5">
      <c r="A74" s="468">
        <v>1</v>
      </c>
      <c r="B74" s="585" t="s">
        <v>605</v>
      </c>
      <c r="C74" s="655" t="s">
        <v>1801</v>
      </c>
      <c r="D74" s="567" t="s">
        <v>1792</v>
      </c>
      <c r="E74" s="830"/>
      <c r="F74" s="580" t="s">
        <v>1153</v>
      </c>
      <c r="G74" s="581">
        <v>894597</v>
      </c>
      <c r="H74" s="581">
        <v>87854</v>
      </c>
      <c r="I74" s="581">
        <v>894597</v>
      </c>
      <c r="J74" s="581">
        <v>85414</v>
      </c>
      <c r="K74" s="581">
        <v>2289</v>
      </c>
      <c r="L74" s="581">
        <v>2289</v>
      </c>
      <c r="M74" s="581"/>
      <c r="N74" s="276"/>
      <c r="O74" s="592"/>
      <c r="P74" s="574"/>
      <c r="Q74" s="574"/>
      <c r="R74" s="574"/>
      <c r="S74" s="574"/>
      <c r="T74" s="574"/>
      <c r="U74" s="574"/>
      <c r="V74" s="574"/>
      <c r="W74" s="575"/>
      <c r="X74" s="576"/>
      <c r="Y74" s="576"/>
      <c r="AD74" s="577">
        <v>1</v>
      </c>
    </row>
    <row r="75" spans="1:31" s="577" customFormat="1" ht="25.5">
      <c r="A75" s="468">
        <v>2</v>
      </c>
      <c r="B75" s="469" t="s">
        <v>1128</v>
      </c>
      <c r="C75" s="655" t="s">
        <v>1801</v>
      </c>
      <c r="D75" s="567" t="s">
        <v>1792</v>
      </c>
      <c r="E75" s="666"/>
      <c r="F75" s="580" t="s">
        <v>971</v>
      </c>
      <c r="G75" s="581">
        <v>84120</v>
      </c>
      <c r="H75" s="581">
        <v>73780</v>
      </c>
      <c r="I75" s="581">
        <v>10685</v>
      </c>
      <c r="J75" s="581">
        <v>10685</v>
      </c>
      <c r="K75" s="581">
        <v>73435</v>
      </c>
      <c r="L75" s="581">
        <v>63095</v>
      </c>
      <c r="M75" s="581"/>
      <c r="N75" s="69"/>
      <c r="O75" s="592"/>
      <c r="P75" s="574"/>
      <c r="Q75" s="574"/>
      <c r="R75" s="574"/>
      <c r="S75" s="574"/>
      <c r="T75" s="574"/>
      <c r="U75" s="574"/>
      <c r="V75" s="574"/>
      <c r="W75" s="575"/>
      <c r="X75" s="576"/>
      <c r="Y75" s="576"/>
      <c r="AD75" s="577">
        <v>1</v>
      </c>
    </row>
    <row r="76" spans="1:31" s="577" customFormat="1" ht="18.75">
      <c r="A76" s="468">
        <v>3</v>
      </c>
      <c r="B76" s="469" t="s">
        <v>1129</v>
      </c>
      <c r="C76" s="655" t="s">
        <v>1801</v>
      </c>
      <c r="D76" s="567" t="s">
        <v>1792</v>
      </c>
      <c r="E76" s="666"/>
      <c r="F76" s="580" t="s">
        <v>970</v>
      </c>
      <c r="G76" s="581">
        <v>69540</v>
      </c>
      <c r="H76" s="581">
        <v>59540</v>
      </c>
      <c r="I76" s="581">
        <v>10795</v>
      </c>
      <c r="J76" s="581">
        <v>10795</v>
      </c>
      <c r="K76" s="581">
        <v>58745</v>
      </c>
      <c r="L76" s="581">
        <v>48745</v>
      </c>
      <c r="M76" s="581"/>
      <c r="N76" s="69"/>
      <c r="O76" s="592"/>
      <c r="P76" s="574"/>
      <c r="Q76" s="574"/>
      <c r="R76" s="574"/>
      <c r="S76" s="574"/>
      <c r="T76" s="574"/>
      <c r="U76" s="574"/>
      <c r="V76" s="574"/>
      <c r="W76" s="575"/>
      <c r="X76" s="576"/>
      <c r="Y76" s="576"/>
      <c r="AD76" s="577">
        <v>1</v>
      </c>
    </row>
    <row r="77" spans="1:31" s="577" customFormat="1" ht="72" customHeight="1">
      <c r="A77" s="468">
        <v>4</v>
      </c>
      <c r="B77" s="469" t="s">
        <v>1130</v>
      </c>
      <c r="C77" s="655" t="s">
        <v>1801</v>
      </c>
      <c r="D77" s="567" t="s">
        <v>1791</v>
      </c>
      <c r="E77" s="666"/>
      <c r="F77" s="580" t="s">
        <v>572</v>
      </c>
      <c r="G77" s="581">
        <v>39990</v>
      </c>
      <c r="H77" s="581">
        <v>39928</v>
      </c>
      <c r="I77" s="581">
        <v>25000</v>
      </c>
      <c r="J77" s="581">
        <v>25000</v>
      </c>
      <c r="K77" s="581">
        <v>14978</v>
      </c>
      <c r="L77" s="581">
        <v>14978</v>
      </c>
      <c r="M77" s="581"/>
      <c r="N77" s="69"/>
      <c r="O77" s="592"/>
      <c r="P77" s="574"/>
      <c r="Q77" s="574"/>
      <c r="R77" s="574"/>
      <c r="S77" s="574"/>
      <c r="T77" s="460" t="s">
        <v>1455</v>
      </c>
      <c r="U77" s="574"/>
      <c r="V77" s="574"/>
      <c r="W77" s="575"/>
      <c r="X77" s="576"/>
      <c r="Y77" s="576"/>
      <c r="AD77" s="577">
        <v>1</v>
      </c>
    </row>
    <row r="78" spans="1:31" s="577" customFormat="1" ht="67.5" customHeight="1">
      <c r="A78" s="468">
        <v>5</v>
      </c>
      <c r="B78" s="469" t="s">
        <v>603</v>
      </c>
      <c r="C78" s="655" t="s">
        <v>1801</v>
      </c>
      <c r="D78" s="567" t="s">
        <v>1794</v>
      </c>
      <c r="E78" s="666"/>
      <c r="F78" s="580" t="s">
        <v>604</v>
      </c>
      <c r="G78" s="581">
        <v>127190</v>
      </c>
      <c r="H78" s="581">
        <v>127190</v>
      </c>
      <c r="I78" s="581">
        <v>97000</v>
      </c>
      <c r="J78" s="581">
        <v>97000</v>
      </c>
      <c r="K78" s="581">
        <v>30190</v>
      </c>
      <c r="L78" s="581">
        <v>30190</v>
      </c>
      <c r="M78" s="581"/>
      <c r="N78" s="69"/>
      <c r="O78" s="592"/>
      <c r="P78" s="574"/>
      <c r="Q78" s="574"/>
      <c r="R78" s="574"/>
      <c r="S78" s="574"/>
      <c r="T78" s="460" t="s">
        <v>1456</v>
      </c>
      <c r="U78" s="574"/>
      <c r="V78" s="574"/>
      <c r="W78" s="575"/>
      <c r="X78" s="576"/>
      <c r="Y78" s="576"/>
      <c r="AB78" s="577" t="s">
        <v>1413</v>
      </c>
      <c r="AD78" s="577">
        <v>1</v>
      </c>
    </row>
    <row r="79" spans="1:31" s="577" customFormat="1" ht="55.5" customHeight="1">
      <c r="A79" s="468">
        <v>6</v>
      </c>
      <c r="B79" s="548" t="s">
        <v>1865</v>
      </c>
      <c r="C79" s="655" t="s">
        <v>1801</v>
      </c>
      <c r="D79" s="567" t="s">
        <v>1802</v>
      </c>
      <c r="E79" s="830"/>
      <c r="F79" s="580" t="s">
        <v>1154</v>
      </c>
      <c r="G79" s="581">
        <v>38960</v>
      </c>
      <c r="H79" s="581">
        <v>38960</v>
      </c>
      <c r="I79" s="581">
        <v>25000</v>
      </c>
      <c r="J79" s="581">
        <v>25000</v>
      </c>
      <c r="K79" s="581">
        <v>14860</v>
      </c>
      <c r="L79" s="581">
        <v>13960</v>
      </c>
      <c r="M79" s="581"/>
      <c r="N79" s="69"/>
      <c r="O79" s="592"/>
      <c r="P79" s="574"/>
      <c r="Q79" s="574"/>
      <c r="R79" s="574"/>
      <c r="S79" s="574"/>
      <c r="T79" s="460" t="s">
        <v>1455</v>
      </c>
      <c r="U79" s="574"/>
      <c r="V79" s="574"/>
      <c r="W79" s="575"/>
      <c r="X79" s="576"/>
      <c r="Y79" s="576"/>
      <c r="AD79" s="577">
        <v>1</v>
      </c>
    </row>
    <row r="80" spans="1:31" s="577" customFormat="1" ht="61.5" customHeight="1">
      <c r="A80" s="468">
        <v>7</v>
      </c>
      <c r="B80" s="548" t="s">
        <v>606</v>
      </c>
      <c r="C80" s="655" t="s">
        <v>1801</v>
      </c>
      <c r="D80" s="567" t="s">
        <v>1803</v>
      </c>
      <c r="E80" s="666"/>
      <c r="F80" s="580" t="s">
        <v>1155</v>
      </c>
      <c r="G80" s="581">
        <v>35960</v>
      </c>
      <c r="H80" s="581">
        <v>30960</v>
      </c>
      <c r="I80" s="581">
        <v>20000</v>
      </c>
      <c r="J80" s="581">
        <v>20000</v>
      </c>
      <c r="K80" s="581">
        <v>15960</v>
      </c>
      <c r="L80" s="581">
        <v>10960</v>
      </c>
      <c r="M80" s="581"/>
      <c r="N80" s="69"/>
      <c r="O80" s="592"/>
      <c r="P80" s="574"/>
      <c r="Q80" s="574"/>
      <c r="R80" s="574"/>
      <c r="S80" s="574"/>
      <c r="T80" s="460" t="s">
        <v>1455</v>
      </c>
      <c r="U80" s="574"/>
      <c r="V80" s="574"/>
      <c r="W80" s="575"/>
      <c r="X80" s="576"/>
      <c r="Y80" s="576"/>
      <c r="AD80" s="577">
        <v>1</v>
      </c>
    </row>
    <row r="81" spans="1:31" s="577" customFormat="1" ht="42.75" customHeight="1">
      <c r="A81" s="468">
        <v>8</v>
      </c>
      <c r="B81" s="548" t="s">
        <v>554</v>
      </c>
      <c r="C81" s="655" t="s">
        <v>1801</v>
      </c>
      <c r="D81" s="567" t="s">
        <v>1792</v>
      </c>
      <c r="E81" s="666"/>
      <c r="F81" s="580" t="s">
        <v>555</v>
      </c>
      <c r="G81" s="581">
        <v>89000</v>
      </c>
      <c r="H81" s="581">
        <v>89000</v>
      </c>
      <c r="I81" s="581">
        <v>19000</v>
      </c>
      <c r="J81" s="581">
        <v>19000</v>
      </c>
      <c r="K81" s="581">
        <v>70000</v>
      </c>
      <c r="L81" s="581">
        <v>70000</v>
      </c>
      <c r="M81" s="581"/>
      <c r="N81" s="69"/>
      <c r="O81" s="592"/>
      <c r="P81" s="574"/>
      <c r="Q81" s="574"/>
      <c r="R81" s="574"/>
      <c r="S81" s="574"/>
      <c r="T81" s="574"/>
      <c r="U81" s="574"/>
      <c r="V81" s="574"/>
      <c r="W81" s="575"/>
      <c r="X81" s="576"/>
      <c r="Y81" s="576"/>
      <c r="AD81" s="577">
        <v>1</v>
      </c>
    </row>
    <row r="82" spans="1:31" s="577" customFormat="1" ht="47.25" customHeight="1">
      <c r="A82" s="466" t="s">
        <v>183</v>
      </c>
      <c r="B82" s="467" t="s">
        <v>461</v>
      </c>
      <c r="C82" s="620"/>
      <c r="D82" s="620"/>
      <c r="E82" s="666"/>
      <c r="F82" s="580"/>
      <c r="G82" s="578">
        <v>592700</v>
      </c>
      <c r="H82" s="578">
        <v>322700</v>
      </c>
      <c r="I82" s="578">
        <v>0</v>
      </c>
      <c r="J82" s="578">
        <v>0</v>
      </c>
      <c r="K82" s="578">
        <v>592700</v>
      </c>
      <c r="L82" s="578">
        <v>322700</v>
      </c>
      <c r="M82" s="578">
        <v>0</v>
      </c>
      <c r="N82" s="578">
        <v>0</v>
      </c>
      <c r="O82" s="592"/>
      <c r="P82" s="574"/>
      <c r="Q82" s="574"/>
      <c r="R82" s="574"/>
      <c r="S82" s="574"/>
      <c r="T82" s="574"/>
      <c r="U82" s="574"/>
      <c r="V82" s="574"/>
      <c r="W82" s="575"/>
      <c r="X82" s="576"/>
      <c r="Y82" s="576"/>
    </row>
    <row r="83" spans="1:31" s="577" customFormat="1" ht="18.75">
      <c r="A83" s="468">
        <v>1</v>
      </c>
      <c r="B83" s="548" t="s">
        <v>1126</v>
      </c>
      <c r="C83" s="655" t="s">
        <v>1801</v>
      </c>
      <c r="D83" s="567" t="s">
        <v>1791</v>
      </c>
      <c r="E83" s="666"/>
      <c r="F83" s="580" t="s">
        <v>1699</v>
      </c>
      <c r="G83" s="581">
        <v>250000</v>
      </c>
      <c r="H83" s="581">
        <v>250000</v>
      </c>
      <c r="I83" s="581"/>
      <c r="J83" s="581"/>
      <c r="K83" s="581">
        <v>250000</v>
      </c>
      <c r="L83" s="581">
        <v>250000</v>
      </c>
      <c r="M83" s="578"/>
      <c r="N83" s="579"/>
      <c r="O83" s="592"/>
      <c r="P83" s="574"/>
      <c r="Q83" s="574"/>
      <c r="R83" s="574"/>
      <c r="S83" s="574"/>
      <c r="T83" s="574"/>
      <c r="U83" s="574"/>
      <c r="V83" s="574"/>
      <c r="W83" s="575"/>
      <c r="X83" s="576"/>
      <c r="Y83" s="576"/>
      <c r="AE83" s="577">
        <v>1</v>
      </c>
    </row>
    <row r="84" spans="1:31" s="577" customFormat="1" ht="47.25" customHeight="1">
      <c r="A84" s="468">
        <v>2</v>
      </c>
      <c r="B84" s="548" t="s">
        <v>553</v>
      </c>
      <c r="C84" s="655" t="s">
        <v>1801</v>
      </c>
      <c r="D84" s="567" t="s">
        <v>1792</v>
      </c>
      <c r="E84" s="666"/>
      <c r="F84" s="580"/>
      <c r="G84" s="581">
        <v>342700</v>
      </c>
      <c r="H84" s="581">
        <v>72700</v>
      </c>
      <c r="I84" s="581"/>
      <c r="J84" s="581"/>
      <c r="K84" s="581">
        <v>342700</v>
      </c>
      <c r="L84" s="581">
        <v>72700</v>
      </c>
      <c r="M84" s="578"/>
      <c r="N84" s="579"/>
      <c r="O84" s="592"/>
      <c r="P84" s="574"/>
      <c r="Q84" s="574"/>
      <c r="R84" s="574"/>
      <c r="S84" s="574"/>
      <c r="T84" s="574"/>
      <c r="U84" s="574"/>
      <c r="V84" s="574"/>
      <c r="W84" s="575"/>
      <c r="X84" s="576"/>
      <c r="Y84" s="576"/>
      <c r="AE84" s="577">
        <v>1</v>
      </c>
    </row>
    <row r="85" spans="1:31" s="577" customFormat="1" ht="18.75">
      <c r="A85" s="466" t="s">
        <v>1041</v>
      </c>
      <c r="B85" s="467" t="s">
        <v>49</v>
      </c>
      <c r="C85" s="620"/>
      <c r="D85" s="620"/>
      <c r="E85" s="666"/>
      <c r="F85" s="572"/>
      <c r="G85" s="578"/>
      <c r="H85" s="578"/>
      <c r="I85" s="578"/>
      <c r="J85" s="578"/>
      <c r="K85" s="578"/>
      <c r="L85" s="578"/>
      <c r="M85" s="578"/>
      <c r="N85" s="578"/>
      <c r="O85" s="592">
        <v>0</v>
      </c>
      <c r="P85" s="574"/>
      <c r="Q85" s="574"/>
      <c r="R85" s="574"/>
      <c r="S85" s="574"/>
      <c r="T85" s="574"/>
      <c r="U85" s="574"/>
      <c r="V85" s="574"/>
      <c r="W85" s="575"/>
      <c r="X85" s="576"/>
      <c r="Y85" s="576"/>
    </row>
    <row r="86" spans="1:31" s="577" customFormat="1" ht="18.75">
      <c r="A86" s="466" t="s">
        <v>1042</v>
      </c>
      <c r="B86" s="467" t="s">
        <v>53</v>
      </c>
      <c r="C86" s="620"/>
      <c r="D86" s="620"/>
      <c r="E86" s="666"/>
      <c r="F86" s="572"/>
      <c r="G86" s="578">
        <v>4309843.5</v>
      </c>
      <c r="H86" s="578">
        <v>3658443.5</v>
      </c>
      <c r="I86" s="578">
        <v>1691811</v>
      </c>
      <c r="J86" s="578">
        <v>1553556</v>
      </c>
      <c r="K86" s="578">
        <v>1462493.5</v>
      </c>
      <c r="L86" s="578">
        <v>1445794.5</v>
      </c>
      <c r="M86" s="578">
        <v>76520</v>
      </c>
      <c r="N86" s="578">
        <v>0</v>
      </c>
      <c r="O86" s="592">
        <v>34.214157587346058</v>
      </c>
      <c r="P86" s="574"/>
      <c r="Q86" s="574"/>
      <c r="R86" s="574"/>
      <c r="S86" s="574"/>
      <c r="T86" s="574"/>
      <c r="U86" s="574"/>
      <c r="V86" s="574"/>
      <c r="W86" s="575"/>
      <c r="X86" s="576"/>
      <c r="Y86" s="576"/>
    </row>
    <row r="87" spans="1:31" s="577" customFormat="1" ht="31.5">
      <c r="A87" s="466" t="s">
        <v>97</v>
      </c>
      <c r="B87" s="467" t="s">
        <v>456</v>
      </c>
      <c r="C87" s="620"/>
      <c r="D87" s="620"/>
      <c r="E87" s="666"/>
      <c r="F87" s="572"/>
      <c r="G87" s="578">
        <v>2499328</v>
      </c>
      <c r="H87" s="578">
        <v>1847928</v>
      </c>
      <c r="I87" s="578">
        <v>1474451</v>
      </c>
      <c r="J87" s="578">
        <v>1336196</v>
      </c>
      <c r="K87" s="578">
        <v>399433</v>
      </c>
      <c r="L87" s="578">
        <v>382734</v>
      </c>
      <c r="M87" s="578">
        <v>76520</v>
      </c>
      <c r="N87" s="578">
        <v>0</v>
      </c>
      <c r="O87" s="592"/>
      <c r="P87" s="578">
        <v>0</v>
      </c>
      <c r="Q87" s="578">
        <v>0</v>
      </c>
      <c r="R87" s="578">
        <v>0</v>
      </c>
      <c r="S87" s="578">
        <v>0</v>
      </c>
      <c r="T87" s="574"/>
      <c r="U87" s="574"/>
      <c r="V87" s="574"/>
      <c r="W87" s="575"/>
      <c r="X87" s="576"/>
      <c r="Y87" s="576"/>
    </row>
    <row r="88" spans="1:31" s="577" customFormat="1" ht="44.25" customHeight="1">
      <c r="A88" s="468">
        <v>1</v>
      </c>
      <c r="B88" s="469" t="s">
        <v>1163</v>
      </c>
      <c r="C88" s="567" t="s">
        <v>1789</v>
      </c>
      <c r="D88" s="567" t="s">
        <v>1794</v>
      </c>
      <c r="E88" s="666"/>
      <c r="F88" s="580" t="s">
        <v>562</v>
      </c>
      <c r="G88" s="581">
        <v>179338</v>
      </c>
      <c r="H88" s="581">
        <v>179338</v>
      </c>
      <c r="I88" s="581">
        <v>29246</v>
      </c>
      <c r="J88" s="581">
        <v>29246</v>
      </c>
      <c r="K88" s="581">
        <v>76530</v>
      </c>
      <c r="L88" s="581">
        <v>76604</v>
      </c>
      <c r="M88" s="581">
        <v>76520</v>
      </c>
      <c r="N88" s="69"/>
      <c r="O88" s="592"/>
      <c r="P88" s="574"/>
      <c r="Q88" s="574"/>
      <c r="R88" s="574"/>
      <c r="S88" s="574"/>
      <c r="T88" s="460" t="s">
        <v>1775</v>
      </c>
      <c r="U88" s="574"/>
      <c r="V88" s="574"/>
      <c r="W88" s="575"/>
      <c r="X88" s="576"/>
      <c r="Y88" s="576"/>
      <c r="AD88" s="577">
        <v>1</v>
      </c>
    </row>
    <row r="89" spans="1:31" s="577" customFormat="1" ht="32.25" customHeight="1">
      <c r="A89" s="468">
        <v>2</v>
      </c>
      <c r="B89" s="469" t="s">
        <v>1133</v>
      </c>
      <c r="C89" s="567" t="s">
        <v>1789</v>
      </c>
      <c r="D89" s="567" t="s">
        <v>1798</v>
      </c>
      <c r="E89" s="666"/>
      <c r="F89" s="580" t="s">
        <v>543</v>
      </c>
      <c r="G89" s="581">
        <v>165000</v>
      </c>
      <c r="H89" s="581">
        <v>150000</v>
      </c>
      <c r="I89" s="581">
        <v>142234</v>
      </c>
      <c r="J89" s="581">
        <v>135000</v>
      </c>
      <c r="K89" s="581">
        <v>6415</v>
      </c>
      <c r="L89" s="581">
        <v>6415</v>
      </c>
      <c r="M89" s="581"/>
      <c r="N89" s="69"/>
      <c r="O89" s="592"/>
      <c r="P89" s="574"/>
      <c r="Q89" s="574"/>
      <c r="R89" s="574"/>
      <c r="S89" s="574"/>
      <c r="T89" s="574"/>
      <c r="U89" s="574"/>
      <c r="V89" s="574"/>
      <c r="W89" s="575"/>
      <c r="X89" s="576"/>
      <c r="Y89" s="576"/>
      <c r="AD89" s="577">
        <v>1</v>
      </c>
    </row>
    <row r="90" spans="1:31" s="577" customFormat="1" ht="18.75">
      <c r="A90" s="468">
        <v>3</v>
      </c>
      <c r="B90" s="469" t="s">
        <v>1134</v>
      </c>
      <c r="C90" s="567" t="s">
        <v>1789</v>
      </c>
      <c r="D90" s="567" t="s">
        <v>1804</v>
      </c>
      <c r="E90" s="666"/>
      <c r="F90" s="580" t="s">
        <v>545</v>
      </c>
      <c r="G90" s="581">
        <v>340000</v>
      </c>
      <c r="H90" s="581">
        <v>50000</v>
      </c>
      <c r="I90" s="581"/>
      <c r="J90" s="581"/>
      <c r="K90" s="581">
        <v>12470</v>
      </c>
      <c r="L90" s="581">
        <v>12470</v>
      </c>
      <c r="M90" s="581"/>
      <c r="N90" s="69"/>
      <c r="O90" s="592"/>
      <c r="P90" s="574"/>
      <c r="Q90" s="574"/>
      <c r="R90" s="574"/>
      <c r="S90" s="574"/>
      <c r="T90" s="574"/>
      <c r="U90" s="574"/>
      <c r="V90" s="574"/>
      <c r="W90" s="575"/>
      <c r="X90" s="576"/>
      <c r="Y90" s="576"/>
      <c r="AD90" s="577">
        <v>1</v>
      </c>
    </row>
    <row r="91" spans="1:31" s="577" customFormat="1" ht="18.75">
      <c r="A91" s="468">
        <v>4</v>
      </c>
      <c r="B91" s="469" t="s">
        <v>1135</v>
      </c>
      <c r="C91" s="567" t="s">
        <v>1789</v>
      </c>
      <c r="D91" s="567" t="s">
        <v>1791</v>
      </c>
      <c r="E91" s="666"/>
      <c r="F91" s="580" t="s">
        <v>1156</v>
      </c>
      <c r="G91" s="581">
        <v>111000</v>
      </c>
      <c r="H91" s="581">
        <v>99900</v>
      </c>
      <c r="I91" s="581">
        <v>99900</v>
      </c>
      <c r="J91" s="581">
        <v>89910</v>
      </c>
      <c r="K91" s="581">
        <v>9990</v>
      </c>
      <c r="L91" s="581">
        <v>9990</v>
      </c>
      <c r="M91" s="581"/>
      <c r="N91" s="69"/>
      <c r="O91" s="592"/>
      <c r="P91" s="574"/>
      <c r="Q91" s="574"/>
      <c r="R91" s="574"/>
      <c r="S91" s="574"/>
      <c r="T91" s="574"/>
      <c r="U91" s="574"/>
      <c r="V91" s="574"/>
      <c r="W91" s="575"/>
      <c r="X91" s="576"/>
      <c r="Y91" s="576"/>
      <c r="AD91" s="577">
        <v>1</v>
      </c>
    </row>
    <row r="92" spans="1:31" s="577" customFormat="1" ht="31.5">
      <c r="A92" s="468">
        <v>5</v>
      </c>
      <c r="B92" s="469" t="s">
        <v>541</v>
      </c>
      <c r="C92" s="567" t="s">
        <v>1789</v>
      </c>
      <c r="D92" s="567" t="s">
        <v>1805</v>
      </c>
      <c r="E92" s="666"/>
      <c r="F92" s="580" t="s">
        <v>544</v>
      </c>
      <c r="G92" s="581">
        <v>80000</v>
      </c>
      <c r="H92" s="581">
        <v>80000</v>
      </c>
      <c r="I92" s="581">
        <v>72000</v>
      </c>
      <c r="J92" s="581">
        <v>72000</v>
      </c>
      <c r="K92" s="581">
        <v>8000</v>
      </c>
      <c r="L92" s="581">
        <v>8000</v>
      </c>
      <c r="M92" s="581"/>
      <c r="N92" s="69"/>
      <c r="O92" s="592"/>
      <c r="P92" s="574"/>
      <c r="Q92" s="574"/>
      <c r="R92" s="574"/>
      <c r="S92" s="574"/>
      <c r="T92" s="574"/>
      <c r="U92" s="574"/>
      <c r="V92" s="574"/>
      <c r="W92" s="575"/>
      <c r="X92" s="576"/>
      <c r="Y92" s="576"/>
      <c r="AD92" s="577">
        <v>1</v>
      </c>
    </row>
    <row r="93" spans="1:31" s="577" customFormat="1" ht="38.25">
      <c r="A93" s="468">
        <v>6</v>
      </c>
      <c r="B93" s="469" t="s">
        <v>542</v>
      </c>
      <c r="C93" s="567" t="s">
        <v>1789</v>
      </c>
      <c r="D93" s="567" t="s">
        <v>1805</v>
      </c>
      <c r="E93" s="830"/>
      <c r="F93" s="580" t="s">
        <v>546</v>
      </c>
      <c r="G93" s="581">
        <v>105000</v>
      </c>
      <c r="H93" s="581">
        <v>90000</v>
      </c>
      <c r="I93" s="581">
        <v>85000</v>
      </c>
      <c r="J93" s="581">
        <v>81000</v>
      </c>
      <c r="K93" s="581">
        <v>29773</v>
      </c>
      <c r="L93" s="581">
        <v>13000</v>
      </c>
      <c r="M93" s="581"/>
      <c r="N93" s="69"/>
      <c r="O93" s="592"/>
      <c r="P93" s="574"/>
      <c r="Q93" s="574"/>
      <c r="R93" s="574"/>
      <c r="S93" s="574"/>
      <c r="T93" s="460" t="s">
        <v>1752</v>
      </c>
      <c r="U93" s="574"/>
      <c r="V93" s="574"/>
      <c r="W93" s="575"/>
      <c r="X93" s="576"/>
      <c r="Y93" s="576"/>
      <c r="AD93" s="577">
        <v>1</v>
      </c>
    </row>
    <row r="94" spans="1:31" s="577" customFormat="1" ht="87" customHeight="1">
      <c r="A94" s="468">
        <v>7</v>
      </c>
      <c r="B94" s="469" t="s">
        <v>1136</v>
      </c>
      <c r="C94" s="567" t="s">
        <v>1789</v>
      </c>
      <c r="D94" s="567" t="s">
        <v>1806</v>
      </c>
      <c r="E94" s="666"/>
      <c r="F94" s="580" t="s">
        <v>1157</v>
      </c>
      <c r="G94" s="581">
        <v>690000</v>
      </c>
      <c r="H94" s="581">
        <v>690000</v>
      </c>
      <c r="I94" s="581">
        <v>580876</v>
      </c>
      <c r="J94" s="581">
        <v>580876</v>
      </c>
      <c r="K94" s="581">
        <v>109124</v>
      </c>
      <c r="L94" s="581">
        <v>109124</v>
      </c>
      <c r="M94" s="581"/>
      <c r="N94" s="276"/>
      <c r="O94" s="592"/>
      <c r="P94" s="574"/>
      <c r="Q94" s="574"/>
      <c r="R94" s="574"/>
      <c r="S94" s="574"/>
      <c r="T94" s="574"/>
      <c r="U94" s="574"/>
      <c r="V94" s="574"/>
      <c r="W94" s="575"/>
      <c r="X94" s="576"/>
      <c r="Y94" s="576"/>
      <c r="AD94" s="577">
        <v>1</v>
      </c>
    </row>
    <row r="95" spans="1:31" s="577" customFormat="1" ht="31.5">
      <c r="A95" s="468">
        <v>8</v>
      </c>
      <c r="B95" s="469" t="s">
        <v>1137</v>
      </c>
      <c r="C95" s="567" t="s">
        <v>1789</v>
      </c>
      <c r="D95" s="567" t="s">
        <v>1794</v>
      </c>
      <c r="E95" s="666"/>
      <c r="F95" s="580" t="s">
        <v>1158</v>
      </c>
      <c r="G95" s="581">
        <v>178200</v>
      </c>
      <c r="H95" s="581">
        <v>178200</v>
      </c>
      <c r="I95" s="581">
        <v>18356</v>
      </c>
      <c r="J95" s="581">
        <v>18356</v>
      </c>
      <c r="K95" s="581">
        <v>10000</v>
      </c>
      <c r="L95" s="581">
        <v>10000</v>
      </c>
      <c r="M95" s="581"/>
      <c r="N95" s="581"/>
      <c r="O95" s="592"/>
      <c r="P95" s="574"/>
      <c r="Q95" s="574"/>
      <c r="R95" s="574"/>
      <c r="S95" s="574"/>
      <c r="T95" s="574"/>
      <c r="U95" s="574"/>
      <c r="V95" s="574"/>
      <c r="W95" s="575"/>
      <c r="X95" s="576"/>
      <c r="Y95" s="576"/>
      <c r="AD95" s="577">
        <v>1</v>
      </c>
    </row>
    <row r="96" spans="1:31" s="577" customFormat="1" ht="31.5">
      <c r="A96" s="468">
        <v>9</v>
      </c>
      <c r="B96" s="469" t="s">
        <v>1138</v>
      </c>
      <c r="C96" s="567" t="s">
        <v>1789</v>
      </c>
      <c r="D96" s="567" t="s">
        <v>1802</v>
      </c>
      <c r="E96" s="666"/>
      <c r="F96" s="580" t="s">
        <v>1159</v>
      </c>
      <c r="G96" s="581">
        <v>131490</v>
      </c>
      <c r="H96" s="581">
        <v>131490</v>
      </c>
      <c r="I96" s="581">
        <v>29879</v>
      </c>
      <c r="J96" s="581">
        <v>29879</v>
      </c>
      <c r="K96" s="581">
        <v>40000</v>
      </c>
      <c r="L96" s="581">
        <v>40000</v>
      </c>
      <c r="M96" s="581"/>
      <c r="N96" s="581"/>
      <c r="O96" s="592"/>
      <c r="P96" s="574"/>
      <c r="Q96" s="574"/>
      <c r="R96" s="574"/>
      <c r="S96" s="574"/>
      <c r="T96" s="574"/>
      <c r="U96" s="574"/>
      <c r="V96" s="574"/>
      <c r="W96" s="575"/>
      <c r="X96" s="576"/>
      <c r="Y96" s="576"/>
      <c r="AD96" s="577">
        <v>1</v>
      </c>
    </row>
    <row r="97" spans="1:31" s="577" customFormat="1" ht="50.25" customHeight="1">
      <c r="A97" s="468">
        <v>10</v>
      </c>
      <c r="B97" s="469" t="s">
        <v>528</v>
      </c>
      <c r="C97" s="567" t="s">
        <v>1789</v>
      </c>
      <c r="D97" s="567" t="s">
        <v>1794</v>
      </c>
      <c r="E97" s="666"/>
      <c r="F97" s="580" t="s">
        <v>530</v>
      </c>
      <c r="G97" s="581">
        <v>439300</v>
      </c>
      <c r="H97" s="581">
        <v>119000</v>
      </c>
      <c r="I97" s="581">
        <v>396960</v>
      </c>
      <c r="J97" s="581">
        <v>279929</v>
      </c>
      <c r="K97" s="581">
        <v>37131</v>
      </c>
      <c r="L97" s="581">
        <v>37131</v>
      </c>
      <c r="M97" s="581"/>
      <c r="N97" s="276"/>
      <c r="O97" s="592"/>
      <c r="P97" s="574"/>
      <c r="Q97" s="574"/>
      <c r="R97" s="574"/>
      <c r="S97" s="574"/>
      <c r="T97" s="574" t="s">
        <v>1433</v>
      </c>
      <c r="U97" s="574"/>
      <c r="V97" s="574"/>
      <c r="W97" s="575"/>
      <c r="X97" s="576"/>
      <c r="Y97" s="576"/>
      <c r="AD97" s="577">
        <v>1</v>
      </c>
    </row>
    <row r="98" spans="1:31" s="577" customFormat="1" ht="38.25">
      <c r="A98" s="468">
        <v>11</v>
      </c>
      <c r="B98" s="469" t="s">
        <v>549</v>
      </c>
      <c r="C98" s="567" t="s">
        <v>1789</v>
      </c>
      <c r="D98" s="567" t="s">
        <v>1803</v>
      </c>
      <c r="E98" s="666"/>
      <c r="F98" s="580" t="s">
        <v>1160</v>
      </c>
      <c r="G98" s="581">
        <v>80000</v>
      </c>
      <c r="H98" s="581">
        <v>80000</v>
      </c>
      <c r="I98" s="581">
        <v>20000</v>
      </c>
      <c r="J98" s="581">
        <v>20000</v>
      </c>
      <c r="K98" s="581">
        <v>60000</v>
      </c>
      <c r="L98" s="581">
        <v>60000</v>
      </c>
      <c r="M98" s="581"/>
      <c r="N98" s="69"/>
      <c r="O98" s="592"/>
      <c r="P98" s="574"/>
      <c r="Q98" s="574"/>
      <c r="R98" s="574"/>
      <c r="S98" s="574"/>
      <c r="T98" s="574"/>
      <c r="U98" s="574"/>
      <c r="V98" s="574"/>
      <c r="W98" s="575"/>
      <c r="X98" s="576"/>
      <c r="Y98" s="576"/>
      <c r="AD98" s="577">
        <v>1</v>
      </c>
    </row>
    <row r="99" spans="1:31" s="577" customFormat="1" ht="32.25" customHeight="1">
      <c r="A99" s="466" t="s">
        <v>183</v>
      </c>
      <c r="B99" s="467" t="s">
        <v>461</v>
      </c>
      <c r="C99" s="620"/>
      <c r="D99" s="620"/>
      <c r="E99" s="666"/>
      <c r="F99" s="572"/>
      <c r="G99" s="578">
        <v>1810515.5</v>
      </c>
      <c r="H99" s="578">
        <v>1810515.5</v>
      </c>
      <c r="I99" s="578">
        <v>217360</v>
      </c>
      <c r="J99" s="578">
        <v>217360</v>
      </c>
      <c r="K99" s="578">
        <v>1063060.5</v>
      </c>
      <c r="L99" s="578">
        <v>1063060.5</v>
      </c>
      <c r="M99" s="578">
        <v>0</v>
      </c>
      <c r="N99" s="578">
        <v>0</v>
      </c>
      <c r="O99" s="592"/>
      <c r="P99" s="574"/>
      <c r="Q99" s="574"/>
      <c r="R99" s="574"/>
      <c r="S99" s="574"/>
      <c r="T99" s="574"/>
      <c r="U99" s="574"/>
      <c r="V99" s="574"/>
      <c r="W99" s="575"/>
      <c r="X99" s="576"/>
      <c r="Y99" s="576"/>
    </row>
    <row r="100" spans="1:31" s="577" customFormat="1" ht="47.25" customHeight="1">
      <c r="A100" s="468">
        <v>1</v>
      </c>
      <c r="B100" s="469" t="s">
        <v>1139</v>
      </c>
      <c r="C100" s="567" t="s">
        <v>1789</v>
      </c>
      <c r="D100" s="567" t="s">
        <v>1791</v>
      </c>
      <c r="E100" s="666"/>
      <c r="F100" s="567" t="s">
        <v>550</v>
      </c>
      <c r="G100" s="581">
        <v>682516</v>
      </c>
      <c r="H100" s="581">
        <v>682516</v>
      </c>
      <c r="I100" s="581">
        <v>217360</v>
      </c>
      <c r="J100" s="581">
        <v>217360</v>
      </c>
      <c r="K100" s="581">
        <v>103061</v>
      </c>
      <c r="L100" s="581">
        <v>103061</v>
      </c>
      <c r="M100" s="581"/>
      <c r="N100" s="581"/>
      <c r="O100" s="592"/>
      <c r="P100" s="574"/>
      <c r="Q100" s="574"/>
      <c r="R100" s="574"/>
      <c r="S100" s="574"/>
      <c r="T100" s="574"/>
      <c r="U100" s="574"/>
      <c r="V100" s="574"/>
      <c r="W100" s="575"/>
      <c r="X100" s="576"/>
      <c r="Y100" s="576"/>
      <c r="AE100" s="577">
        <v>1</v>
      </c>
    </row>
    <row r="101" spans="1:31" s="577" customFormat="1" ht="54.75" customHeight="1">
      <c r="A101" s="468">
        <v>2</v>
      </c>
      <c r="B101" s="469" t="s">
        <v>1140</v>
      </c>
      <c r="C101" s="567" t="s">
        <v>1789</v>
      </c>
      <c r="D101" s="567" t="s">
        <v>1805</v>
      </c>
      <c r="E101" s="666"/>
      <c r="F101" s="580" t="s">
        <v>1703</v>
      </c>
      <c r="G101" s="581">
        <v>80000</v>
      </c>
      <c r="H101" s="581">
        <v>80000</v>
      </c>
      <c r="I101" s="581"/>
      <c r="J101" s="581"/>
      <c r="K101" s="581">
        <v>80000</v>
      </c>
      <c r="L101" s="581">
        <v>80000</v>
      </c>
      <c r="M101" s="581"/>
      <c r="N101" s="581"/>
      <c r="O101" s="592"/>
      <c r="P101" s="574"/>
      <c r="Q101" s="574"/>
      <c r="R101" s="574"/>
      <c r="S101" s="574"/>
      <c r="T101" s="574"/>
      <c r="U101" s="574"/>
      <c r="V101" s="574"/>
      <c r="W101" s="575"/>
      <c r="X101" s="576"/>
      <c r="Y101" s="576"/>
      <c r="AE101" s="577">
        <v>1</v>
      </c>
    </row>
    <row r="102" spans="1:31" s="577" customFormat="1" ht="54.75" customHeight="1">
      <c r="A102" s="468">
        <v>3</v>
      </c>
      <c r="B102" s="469" t="s">
        <v>552</v>
      </c>
      <c r="C102" s="567" t="s">
        <v>1789</v>
      </c>
      <c r="D102" s="567" t="s">
        <v>1791</v>
      </c>
      <c r="E102" s="666"/>
      <c r="F102" s="580" t="s">
        <v>1782</v>
      </c>
      <c r="G102" s="581">
        <v>80000</v>
      </c>
      <c r="H102" s="581">
        <v>80000</v>
      </c>
      <c r="I102" s="581"/>
      <c r="J102" s="581"/>
      <c r="K102" s="581">
        <v>80000</v>
      </c>
      <c r="L102" s="581">
        <v>80000</v>
      </c>
      <c r="M102" s="581"/>
      <c r="N102" s="581"/>
      <c r="O102" s="592"/>
      <c r="P102" s="574"/>
      <c r="Q102" s="574"/>
      <c r="R102" s="574"/>
      <c r="S102" s="574"/>
      <c r="T102" s="574"/>
      <c r="U102" s="574"/>
      <c r="V102" s="574"/>
      <c r="W102" s="575"/>
      <c r="X102" s="576"/>
      <c r="Y102" s="576"/>
      <c r="AE102" s="577">
        <v>1</v>
      </c>
    </row>
    <row r="103" spans="1:31" s="577" customFormat="1" ht="54.75" customHeight="1">
      <c r="A103" s="468">
        <v>4</v>
      </c>
      <c r="B103" s="469" t="s">
        <v>1141</v>
      </c>
      <c r="C103" s="567" t="s">
        <v>1789</v>
      </c>
      <c r="D103" s="567" t="s">
        <v>1804</v>
      </c>
      <c r="E103" s="666"/>
      <c r="F103" s="580" t="s">
        <v>1700</v>
      </c>
      <c r="G103" s="581">
        <v>260000</v>
      </c>
      <c r="H103" s="581">
        <v>260000</v>
      </c>
      <c r="I103" s="581"/>
      <c r="J103" s="581"/>
      <c r="K103" s="581">
        <v>260000</v>
      </c>
      <c r="L103" s="581">
        <v>260000</v>
      </c>
      <c r="M103" s="581"/>
      <c r="N103" s="581"/>
      <c r="O103" s="592"/>
      <c r="P103" s="574"/>
      <c r="Q103" s="574"/>
      <c r="R103" s="574"/>
      <c r="S103" s="574"/>
      <c r="T103" s="574"/>
      <c r="U103" s="574"/>
      <c r="V103" s="574"/>
      <c r="W103" s="575"/>
      <c r="X103" s="576"/>
      <c r="Y103" s="576"/>
      <c r="AE103" s="577">
        <v>1</v>
      </c>
    </row>
    <row r="104" spans="1:31" s="577" customFormat="1" ht="43.5" customHeight="1">
      <c r="A104" s="468">
        <v>5</v>
      </c>
      <c r="B104" s="469" t="s">
        <v>1131</v>
      </c>
      <c r="C104" s="567" t="s">
        <v>1789</v>
      </c>
      <c r="D104" s="567" t="s">
        <v>1791</v>
      </c>
      <c r="E104" s="666"/>
      <c r="F104" s="580" t="s">
        <v>1702</v>
      </c>
      <c r="G104" s="581">
        <v>150000</v>
      </c>
      <c r="H104" s="581">
        <v>150000</v>
      </c>
      <c r="I104" s="581"/>
      <c r="J104" s="581"/>
      <c r="K104" s="581">
        <v>150000</v>
      </c>
      <c r="L104" s="581">
        <v>150000</v>
      </c>
      <c r="M104" s="581"/>
      <c r="N104" s="581"/>
      <c r="O104" s="592"/>
      <c r="P104" s="574"/>
      <c r="Q104" s="574"/>
      <c r="R104" s="574"/>
      <c r="S104" s="574"/>
      <c r="T104" s="574"/>
      <c r="U104" s="574"/>
      <c r="V104" s="574"/>
      <c r="W104" s="575"/>
      <c r="X104" s="576"/>
      <c r="Y104" s="576"/>
      <c r="AE104" s="577">
        <v>1</v>
      </c>
    </row>
    <row r="105" spans="1:31" s="577" customFormat="1" ht="43.5" customHeight="1">
      <c r="A105" s="468">
        <v>6</v>
      </c>
      <c r="B105" s="469" t="s">
        <v>1132</v>
      </c>
      <c r="C105" s="567" t="s">
        <v>1789</v>
      </c>
      <c r="D105" s="567" t="s">
        <v>1807</v>
      </c>
      <c r="E105" s="666"/>
      <c r="F105" s="580" t="s">
        <v>1701</v>
      </c>
      <c r="G105" s="581">
        <v>182999.5</v>
      </c>
      <c r="H105" s="581">
        <v>182999.5</v>
      </c>
      <c r="I105" s="581"/>
      <c r="J105" s="581"/>
      <c r="K105" s="581">
        <v>182999.5</v>
      </c>
      <c r="L105" s="581">
        <v>182999.5</v>
      </c>
      <c r="M105" s="581"/>
      <c r="N105" s="581"/>
      <c r="O105" s="592"/>
      <c r="P105" s="574"/>
      <c r="Q105" s="574"/>
      <c r="R105" s="574"/>
      <c r="S105" s="574"/>
      <c r="T105" s="574"/>
      <c r="U105" s="574"/>
      <c r="V105" s="574"/>
      <c r="W105" s="575"/>
      <c r="X105" s="576"/>
      <c r="Y105" s="576"/>
      <c r="AE105" s="577">
        <v>1</v>
      </c>
    </row>
    <row r="106" spans="1:31" s="577" customFormat="1" ht="43.5" customHeight="1">
      <c r="A106" s="468">
        <v>7</v>
      </c>
      <c r="B106" s="469" t="s">
        <v>1691</v>
      </c>
      <c r="C106" s="567" t="s">
        <v>1789</v>
      </c>
      <c r="D106" s="567" t="s">
        <v>1795</v>
      </c>
      <c r="E106" s="666"/>
      <c r="F106" s="276"/>
      <c r="G106" s="581">
        <v>120000</v>
      </c>
      <c r="H106" s="581">
        <v>120000</v>
      </c>
      <c r="I106" s="581"/>
      <c r="J106" s="581"/>
      <c r="K106" s="581">
        <v>80000</v>
      </c>
      <c r="L106" s="581">
        <v>80000</v>
      </c>
      <c r="M106" s="581"/>
      <c r="N106" s="581"/>
      <c r="O106" s="592"/>
      <c r="P106" s="574"/>
      <c r="Q106" s="574"/>
      <c r="R106" s="574"/>
      <c r="S106" s="574"/>
      <c r="T106" s="574"/>
      <c r="U106" s="574"/>
      <c r="V106" s="574"/>
      <c r="W106" s="575"/>
      <c r="X106" s="576"/>
      <c r="Y106" s="576"/>
      <c r="AE106" s="577">
        <v>1</v>
      </c>
    </row>
    <row r="107" spans="1:31" s="577" customFormat="1" ht="54.75" customHeight="1">
      <c r="A107" s="468">
        <v>8</v>
      </c>
      <c r="B107" s="548" t="s">
        <v>1423</v>
      </c>
      <c r="C107" s="567" t="s">
        <v>1789</v>
      </c>
      <c r="D107" s="567" t="s">
        <v>1795</v>
      </c>
      <c r="E107" s="666"/>
      <c r="F107" s="580"/>
      <c r="G107" s="581">
        <v>80000</v>
      </c>
      <c r="H107" s="581">
        <v>80000</v>
      </c>
      <c r="I107" s="581"/>
      <c r="J107" s="581"/>
      <c r="K107" s="581">
        <v>40000</v>
      </c>
      <c r="L107" s="581">
        <v>40000</v>
      </c>
      <c r="M107" s="581"/>
      <c r="N107" s="581"/>
      <c r="O107" s="592"/>
      <c r="P107" s="574"/>
      <c r="Q107" s="574"/>
      <c r="R107" s="574"/>
      <c r="S107" s="574"/>
      <c r="T107" s="460"/>
      <c r="U107" s="574"/>
      <c r="V107" s="574"/>
      <c r="W107" s="575"/>
      <c r="X107" s="576"/>
      <c r="Y107" s="576"/>
      <c r="AE107" s="577">
        <v>1</v>
      </c>
    </row>
    <row r="108" spans="1:31" s="577" customFormat="1" ht="42" customHeight="1">
      <c r="A108" s="468">
        <v>9</v>
      </c>
      <c r="B108" s="469" t="s">
        <v>1753</v>
      </c>
      <c r="C108" s="567" t="s">
        <v>1789</v>
      </c>
      <c r="D108" s="567" t="s">
        <v>1791</v>
      </c>
      <c r="E108" s="666"/>
      <c r="F108" s="276"/>
      <c r="G108" s="581">
        <v>85000</v>
      </c>
      <c r="H108" s="581">
        <v>85000</v>
      </c>
      <c r="I108" s="581"/>
      <c r="J108" s="581"/>
      <c r="K108" s="581">
        <v>42000</v>
      </c>
      <c r="L108" s="581">
        <v>42000</v>
      </c>
      <c r="M108" s="581"/>
      <c r="N108" s="581"/>
      <c r="O108" s="592"/>
      <c r="P108" s="574"/>
      <c r="Q108" s="574"/>
      <c r="R108" s="574"/>
      <c r="S108" s="574"/>
      <c r="T108" s="574"/>
      <c r="U108" s="574"/>
      <c r="V108" s="574"/>
      <c r="W108" s="575"/>
      <c r="X108" s="576"/>
      <c r="Y108" s="576"/>
      <c r="AE108" s="577">
        <v>1</v>
      </c>
    </row>
    <row r="109" spans="1:31" s="577" customFormat="1" ht="36" customHeight="1">
      <c r="A109" s="468">
        <v>10</v>
      </c>
      <c r="B109" s="469" t="s">
        <v>1477</v>
      </c>
      <c r="C109" s="567" t="s">
        <v>1789</v>
      </c>
      <c r="D109" s="567" t="s">
        <v>1805</v>
      </c>
      <c r="E109" s="666"/>
      <c r="F109" s="276"/>
      <c r="G109" s="581">
        <v>90000</v>
      </c>
      <c r="H109" s="581">
        <v>90000</v>
      </c>
      <c r="I109" s="581"/>
      <c r="J109" s="581"/>
      <c r="K109" s="581">
        <v>45000</v>
      </c>
      <c r="L109" s="581">
        <v>45000</v>
      </c>
      <c r="M109" s="581"/>
      <c r="N109" s="581"/>
      <c r="O109" s="592"/>
      <c r="P109" s="574"/>
      <c r="Q109" s="574"/>
      <c r="R109" s="574"/>
      <c r="S109" s="574"/>
      <c r="T109" s="574"/>
      <c r="U109" s="574"/>
      <c r="V109" s="574"/>
      <c r="W109" s="575"/>
      <c r="X109" s="576"/>
      <c r="Y109" s="576"/>
      <c r="AE109" s="577">
        <v>1</v>
      </c>
    </row>
    <row r="110" spans="1:31" s="577" customFormat="1" ht="25.5" customHeight="1">
      <c r="A110" s="466" t="s">
        <v>1043</v>
      </c>
      <c r="B110" s="467" t="s">
        <v>1044</v>
      </c>
      <c r="C110" s="620"/>
      <c r="D110" s="620"/>
      <c r="E110" s="666"/>
      <c r="F110" s="572"/>
      <c r="G110" s="578">
        <v>60000</v>
      </c>
      <c r="H110" s="578">
        <v>50000</v>
      </c>
      <c r="I110" s="578">
        <v>0</v>
      </c>
      <c r="J110" s="578">
        <v>0</v>
      </c>
      <c r="K110" s="578">
        <v>30000</v>
      </c>
      <c r="L110" s="578">
        <v>20000</v>
      </c>
      <c r="M110" s="578">
        <v>0</v>
      </c>
      <c r="N110" s="578">
        <v>0</v>
      </c>
      <c r="O110" s="592">
        <v>0.47329212536561815</v>
      </c>
      <c r="P110" s="574"/>
      <c r="Q110" s="574"/>
      <c r="R110" s="574"/>
      <c r="S110" s="574"/>
      <c r="T110" s="574"/>
      <c r="U110" s="574"/>
      <c r="V110" s="574"/>
      <c r="W110" s="575"/>
      <c r="X110" s="576"/>
      <c r="Y110" s="576"/>
    </row>
    <row r="111" spans="1:31" s="577" customFormat="1" ht="38.25" customHeight="1">
      <c r="A111" s="466" t="s">
        <v>97</v>
      </c>
      <c r="B111" s="467" t="s">
        <v>461</v>
      </c>
      <c r="C111" s="620"/>
      <c r="D111" s="620"/>
      <c r="E111" s="666"/>
      <c r="F111" s="572"/>
      <c r="G111" s="578">
        <v>60000</v>
      </c>
      <c r="H111" s="578">
        <v>50000</v>
      </c>
      <c r="I111" s="578">
        <v>0</v>
      </c>
      <c r="J111" s="578">
        <v>0</v>
      </c>
      <c r="K111" s="578">
        <v>30000</v>
      </c>
      <c r="L111" s="578">
        <v>20000</v>
      </c>
      <c r="M111" s="578">
        <v>0</v>
      </c>
      <c r="N111" s="578">
        <v>0</v>
      </c>
      <c r="O111" s="592"/>
      <c r="P111" s="574"/>
      <c r="Q111" s="574"/>
      <c r="R111" s="574"/>
      <c r="S111" s="574"/>
      <c r="T111" s="574"/>
      <c r="U111" s="574"/>
      <c r="V111" s="574"/>
      <c r="W111" s="575"/>
      <c r="X111" s="576"/>
      <c r="Y111" s="576"/>
    </row>
    <row r="112" spans="1:31" s="577" customFormat="1" ht="31.5">
      <c r="A112" s="471" t="s">
        <v>46</v>
      </c>
      <c r="B112" s="469" t="s">
        <v>1866</v>
      </c>
      <c r="C112" s="567" t="s">
        <v>1808</v>
      </c>
      <c r="D112" s="567" t="s">
        <v>1805</v>
      </c>
      <c r="E112" s="666"/>
      <c r="F112" s="580"/>
      <c r="G112" s="581">
        <v>60000</v>
      </c>
      <c r="H112" s="581">
        <v>50000</v>
      </c>
      <c r="I112" s="581"/>
      <c r="J112" s="581"/>
      <c r="K112" s="581">
        <v>30000</v>
      </c>
      <c r="L112" s="581">
        <v>20000</v>
      </c>
      <c r="M112" s="581"/>
      <c r="N112" s="276"/>
      <c r="O112" s="592"/>
      <c r="P112" s="574"/>
      <c r="Q112" s="574"/>
      <c r="R112" s="574"/>
      <c r="S112" s="574"/>
      <c r="T112" s="574" t="s">
        <v>1424</v>
      </c>
      <c r="U112" s="574"/>
      <c r="V112" s="574"/>
      <c r="W112" s="575"/>
      <c r="X112" s="576"/>
      <c r="Y112" s="576"/>
      <c r="AE112" s="577">
        <v>1</v>
      </c>
    </row>
    <row r="113" spans="1:34" s="577" customFormat="1" ht="18.75">
      <c r="A113" s="466" t="s">
        <v>1045</v>
      </c>
      <c r="B113" s="467" t="s">
        <v>51</v>
      </c>
      <c r="C113" s="620"/>
      <c r="D113" s="620"/>
      <c r="E113" s="666"/>
      <c r="F113" s="580"/>
      <c r="G113" s="581"/>
      <c r="H113" s="581"/>
      <c r="I113" s="581"/>
      <c r="J113" s="581"/>
      <c r="K113" s="581"/>
      <c r="L113" s="581"/>
      <c r="M113" s="581"/>
      <c r="N113" s="276"/>
      <c r="O113" s="592">
        <v>0</v>
      </c>
      <c r="P113" s="574"/>
      <c r="Q113" s="574"/>
      <c r="R113" s="574"/>
      <c r="S113" s="574"/>
      <c r="T113" s="574"/>
      <c r="U113" s="574"/>
      <c r="V113" s="574"/>
      <c r="W113" s="575"/>
      <c r="X113" s="576"/>
      <c r="Y113" s="576"/>
    </row>
    <row r="114" spans="1:34" s="577" customFormat="1" ht="18.75">
      <c r="A114" s="466" t="s">
        <v>1046</v>
      </c>
      <c r="B114" s="467" t="s">
        <v>997</v>
      </c>
      <c r="C114" s="620"/>
      <c r="D114" s="620"/>
      <c r="E114" s="666"/>
      <c r="F114" s="572"/>
      <c r="G114" s="578">
        <v>90000</v>
      </c>
      <c r="H114" s="578">
        <v>90000</v>
      </c>
      <c r="I114" s="578">
        <v>40000</v>
      </c>
      <c r="J114" s="578">
        <v>40000</v>
      </c>
      <c r="K114" s="578">
        <v>50000</v>
      </c>
      <c r="L114" s="578">
        <v>50000</v>
      </c>
      <c r="M114" s="578">
        <v>0</v>
      </c>
      <c r="N114" s="579"/>
      <c r="O114" s="592">
        <v>1.1832303134140454</v>
      </c>
      <c r="P114" s="574"/>
      <c r="Q114" s="574"/>
      <c r="R114" s="574"/>
      <c r="S114" s="574"/>
      <c r="T114" s="574"/>
      <c r="U114" s="574"/>
      <c r="V114" s="574"/>
      <c r="W114" s="575"/>
      <c r="X114" s="576"/>
      <c r="Y114" s="576"/>
    </row>
    <row r="115" spans="1:34" s="577" customFormat="1" ht="31.5">
      <c r="A115" s="466" t="s">
        <v>97</v>
      </c>
      <c r="B115" s="467" t="s">
        <v>456</v>
      </c>
      <c r="C115" s="620"/>
      <c r="D115" s="620"/>
      <c r="E115" s="666"/>
      <c r="F115" s="572"/>
      <c r="G115" s="578">
        <v>90000</v>
      </c>
      <c r="H115" s="578">
        <v>90000</v>
      </c>
      <c r="I115" s="578">
        <v>40000</v>
      </c>
      <c r="J115" s="578">
        <v>40000</v>
      </c>
      <c r="K115" s="578">
        <v>50000</v>
      </c>
      <c r="L115" s="578">
        <v>50000</v>
      </c>
      <c r="M115" s="578">
        <v>0</v>
      </c>
      <c r="N115" s="579"/>
      <c r="O115" s="592"/>
      <c r="P115" s="574"/>
      <c r="Q115" s="574"/>
      <c r="R115" s="574"/>
      <c r="S115" s="574"/>
      <c r="T115" s="574"/>
      <c r="U115" s="574"/>
      <c r="V115" s="574"/>
      <c r="W115" s="575"/>
      <c r="X115" s="576"/>
      <c r="Y115" s="576"/>
    </row>
    <row r="116" spans="1:34" s="577" customFormat="1" ht="57.75" customHeight="1">
      <c r="A116" s="468">
        <v>1</v>
      </c>
      <c r="B116" s="469" t="s">
        <v>547</v>
      </c>
      <c r="C116" s="567" t="s">
        <v>1809</v>
      </c>
      <c r="D116" s="567" t="s">
        <v>1794</v>
      </c>
      <c r="E116" s="666"/>
      <c r="F116" s="580" t="s">
        <v>551</v>
      </c>
      <c r="G116" s="581">
        <v>90000</v>
      </c>
      <c r="H116" s="581">
        <v>90000</v>
      </c>
      <c r="I116" s="581">
        <v>40000</v>
      </c>
      <c r="J116" s="581">
        <v>40000</v>
      </c>
      <c r="K116" s="581">
        <v>50000</v>
      </c>
      <c r="L116" s="581">
        <v>50000</v>
      </c>
      <c r="M116" s="581"/>
      <c r="N116" s="69"/>
      <c r="O116" s="592"/>
      <c r="P116" s="574"/>
      <c r="Q116" s="574"/>
      <c r="R116" s="574"/>
      <c r="S116" s="574"/>
      <c r="T116" s="574"/>
      <c r="U116" s="574"/>
      <c r="V116" s="574"/>
      <c r="W116" s="575"/>
      <c r="X116" s="576"/>
      <c r="Y116" s="576"/>
      <c r="AD116" s="577">
        <v>1</v>
      </c>
    </row>
    <row r="117" spans="1:34" s="577" customFormat="1" ht="18.75">
      <c r="A117" s="466" t="s">
        <v>1047</v>
      </c>
      <c r="B117" s="467" t="s">
        <v>57</v>
      </c>
      <c r="C117" s="620"/>
      <c r="D117" s="620"/>
      <c r="E117" s="666"/>
      <c r="F117" s="572"/>
      <c r="G117" s="578"/>
      <c r="H117" s="578"/>
      <c r="I117" s="578"/>
      <c r="J117" s="578"/>
      <c r="K117" s="578"/>
      <c r="L117" s="578"/>
      <c r="M117" s="578"/>
      <c r="N117" s="579"/>
      <c r="O117" s="592">
        <v>0</v>
      </c>
      <c r="P117" s="574"/>
      <c r="Q117" s="574"/>
      <c r="R117" s="574"/>
      <c r="S117" s="574"/>
      <c r="T117" s="574"/>
      <c r="U117" s="574"/>
      <c r="V117" s="574"/>
      <c r="W117" s="575"/>
      <c r="X117" s="576"/>
      <c r="Y117" s="576"/>
    </row>
    <row r="118" spans="1:34" s="577" customFormat="1" ht="18.75">
      <c r="A118" s="466" t="s">
        <v>1048</v>
      </c>
      <c r="B118" s="467" t="s">
        <v>62</v>
      </c>
      <c r="C118" s="620"/>
      <c r="D118" s="620"/>
      <c r="E118" s="666"/>
      <c r="F118" s="572"/>
      <c r="G118" s="578"/>
      <c r="H118" s="578"/>
      <c r="I118" s="578"/>
      <c r="J118" s="578"/>
      <c r="K118" s="578"/>
      <c r="L118" s="578"/>
      <c r="M118" s="578"/>
      <c r="N118" s="579"/>
      <c r="O118" s="592">
        <v>0</v>
      </c>
      <c r="P118" s="574"/>
      <c r="Q118" s="574"/>
      <c r="R118" s="574"/>
      <c r="S118" s="574"/>
      <c r="T118" s="574"/>
      <c r="U118" s="574"/>
      <c r="V118" s="574"/>
      <c r="W118" s="575"/>
      <c r="X118" s="576"/>
      <c r="Y118" s="576"/>
    </row>
    <row r="119" spans="1:34" s="577" customFormat="1" ht="18.75">
      <c r="A119" s="466" t="s">
        <v>1049</v>
      </c>
      <c r="B119" s="467" t="s">
        <v>1050</v>
      </c>
      <c r="C119" s="620"/>
      <c r="D119" s="620"/>
      <c r="E119" s="666"/>
      <c r="F119" s="580"/>
      <c r="G119" s="581"/>
      <c r="H119" s="581"/>
      <c r="I119" s="581"/>
      <c r="J119" s="581"/>
      <c r="K119" s="581"/>
      <c r="L119" s="581"/>
      <c r="M119" s="581"/>
      <c r="N119" s="276"/>
      <c r="O119" s="592">
        <v>0</v>
      </c>
      <c r="P119" s="574"/>
      <c r="Q119" s="574"/>
      <c r="R119" s="574"/>
      <c r="S119" s="574"/>
      <c r="T119" s="574"/>
      <c r="U119" s="574"/>
      <c r="V119" s="574"/>
      <c r="W119" s="575"/>
      <c r="X119" s="576"/>
      <c r="Y119" s="576"/>
    </row>
    <row r="120" spans="1:34" s="577" customFormat="1" ht="18.75">
      <c r="A120" s="466" t="s">
        <v>1051</v>
      </c>
      <c r="B120" s="467" t="s">
        <v>70</v>
      </c>
      <c r="C120" s="620"/>
      <c r="D120" s="620"/>
      <c r="E120" s="666"/>
      <c r="F120" s="572"/>
      <c r="G120" s="578">
        <v>315000</v>
      </c>
      <c r="H120" s="578">
        <v>297000</v>
      </c>
      <c r="I120" s="578">
        <v>22000</v>
      </c>
      <c r="J120" s="578">
        <v>0</v>
      </c>
      <c r="K120" s="578">
        <v>98000</v>
      </c>
      <c r="L120" s="578">
        <v>98000</v>
      </c>
      <c r="M120" s="578">
        <v>0</v>
      </c>
      <c r="N120" s="579"/>
      <c r="O120" s="592">
        <v>2.3191314142915291</v>
      </c>
      <c r="P120" s="574"/>
      <c r="Q120" s="574"/>
      <c r="R120" s="574"/>
      <c r="S120" s="574"/>
      <c r="T120" s="574"/>
      <c r="U120" s="574"/>
      <c r="V120" s="574"/>
      <c r="W120" s="575"/>
      <c r="X120" s="576"/>
      <c r="Y120" s="576"/>
    </row>
    <row r="121" spans="1:34" s="577" customFormat="1" ht="44.25" customHeight="1">
      <c r="A121" s="466" t="s">
        <v>97</v>
      </c>
      <c r="B121" s="467" t="s">
        <v>456</v>
      </c>
      <c r="C121" s="620"/>
      <c r="D121" s="620"/>
      <c r="E121" s="666"/>
      <c r="F121" s="572"/>
      <c r="G121" s="578">
        <v>45000</v>
      </c>
      <c r="H121" s="578">
        <v>27000</v>
      </c>
      <c r="I121" s="578">
        <v>22000</v>
      </c>
      <c r="J121" s="578">
        <v>0</v>
      </c>
      <c r="K121" s="578">
        <v>23000</v>
      </c>
      <c r="L121" s="578">
        <v>23000</v>
      </c>
      <c r="M121" s="578">
        <v>0</v>
      </c>
      <c r="N121" s="579"/>
      <c r="O121" s="592"/>
      <c r="P121" s="574"/>
      <c r="Q121" s="574"/>
      <c r="R121" s="574"/>
      <c r="S121" s="574"/>
      <c r="T121" s="574"/>
      <c r="U121" s="574"/>
      <c r="V121" s="574"/>
      <c r="W121" s="575"/>
      <c r="X121" s="576"/>
      <c r="Y121" s="576"/>
    </row>
    <row r="122" spans="1:34" s="577" customFormat="1" ht="45.75" customHeight="1">
      <c r="A122" s="468">
        <v>1</v>
      </c>
      <c r="B122" s="469" t="s">
        <v>595</v>
      </c>
      <c r="C122" s="567" t="s">
        <v>1810</v>
      </c>
      <c r="D122" s="567" t="s">
        <v>1792</v>
      </c>
      <c r="E122" s="666"/>
      <c r="F122" s="580" t="s">
        <v>500</v>
      </c>
      <c r="G122" s="581">
        <v>45000</v>
      </c>
      <c r="H122" s="581">
        <v>27000</v>
      </c>
      <c r="I122" s="581">
        <v>22000</v>
      </c>
      <c r="J122" s="581"/>
      <c r="K122" s="581">
        <v>23000</v>
      </c>
      <c r="L122" s="581">
        <v>23000</v>
      </c>
      <c r="M122" s="581"/>
      <c r="N122" s="69"/>
      <c r="O122" s="592"/>
      <c r="P122" s="574"/>
      <c r="Q122" s="574"/>
      <c r="R122" s="574"/>
      <c r="S122" s="574"/>
      <c r="T122" s="574"/>
      <c r="U122" s="574"/>
      <c r="V122" s="574"/>
      <c r="W122" s="575"/>
      <c r="X122" s="576"/>
      <c r="Y122" s="576"/>
      <c r="AD122" s="577">
        <v>1</v>
      </c>
    </row>
    <row r="123" spans="1:34" s="503" customFormat="1" ht="42" customHeight="1">
      <c r="A123" s="466" t="s">
        <v>183</v>
      </c>
      <c r="B123" s="467" t="s">
        <v>461</v>
      </c>
      <c r="C123" s="620"/>
      <c r="D123" s="620"/>
      <c r="E123" s="663"/>
      <c r="F123" s="572"/>
      <c r="G123" s="578">
        <v>270000</v>
      </c>
      <c r="H123" s="578">
        <v>270000</v>
      </c>
      <c r="I123" s="578">
        <v>0</v>
      </c>
      <c r="J123" s="578">
        <v>0</v>
      </c>
      <c r="K123" s="578">
        <v>75000</v>
      </c>
      <c r="L123" s="578">
        <v>75000</v>
      </c>
      <c r="M123" s="578">
        <v>0</v>
      </c>
      <c r="N123" s="578">
        <v>0</v>
      </c>
      <c r="O123" s="592"/>
      <c r="P123" s="500"/>
      <c r="Q123" s="500"/>
      <c r="R123" s="500"/>
      <c r="S123" s="500"/>
      <c r="T123" s="500"/>
      <c r="U123" s="500"/>
      <c r="V123" s="500"/>
      <c r="W123" s="583"/>
      <c r="X123" s="608"/>
      <c r="Y123" s="608"/>
      <c r="AG123" s="577"/>
      <c r="AH123" s="577"/>
    </row>
    <row r="124" spans="1:34" s="577" customFormat="1" ht="47.25">
      <c r="A124" s="468">
        <v>1</v>
      </c>
      <c r="B124" s="469" t="s">
        <v>1679</v>
      </c>
      <c r="C124" s="567" t="s">
        <v>1810</v>
      </c>
      <c r="D124" s="567" t="s">
        <v>1792</v>
      </c>
      <c r="E124" s="666"/>
      <c r="F124" s="580"/>
      <c r="G124" s="581">
        <v>60000</v>
      </c>
      <c r="H124" s="581">
        <v>60000</v>
      </c>
      <c r="I124" s="581"/>
      <c r="J124" s="581"/>
      <c r="K124" s="581">
        <v>20000</v>
      </c>
      <c r="L124" s="581">
        <v>20000</v>
      </c>
      <c r="M124" s="581"/>
      <c r="N124" s="69"/>
      <c r="O124" s="592"/>
      <c r="P124" s="574"/>
      <c r="Q124" s="574"/>
      <c r="R124" s="574"/>
      <c r="S124" s="574"/>
      <c r="T124" s="574"/>
      <c r="U124" s="574"/>
      <c r="V124" s="574"/>
      <c r="W124" s="575"/>
      <c r="X124" s="576"/>
      <c r="Y124" s="576"/>
      <c r="AE124" s="577">
        <v>1</v>
      </c>
    </row>
    <row r="125" spans="1:34" s="577" customFormat="1" ht="35.25" customHeight="1">
      <c r="A125" s="468">
        <v>2</v>
      </c>
      <c r="B125" s="469" t="s">
        <v>1680</v>
      </c>
      <c r="C125" s="567" t="s">
        <v>1810</v>
      </c>
      <c r="D125" s="567" t="s">
        <v>1792</v>
      </c>
      <c r="E125" s="666"/>
      <c r="F125" s="580"/>
      <c r="G125" s="581">
        <v>110000</v>
      </c>
      <c r="H125" s="581">
        <v>110000</v>
      </c>
      <c r="I125" s="581"/>
      <c r="J125" s="581"/>
      <c r="K125" s="581">
        <v>30000</v>
      </c>
      <c r="L125" s="581">
        <v>30000</v>
      </c>
      <c r="M125" s="581"/>
      <c r="N125" s="69"/>
      <c r="O125" s="592"/>
      <c r="P125" s="574"/>
      <c r="Q125" s="574"/>
      <c r="R125" s="574"/>
      <c r="S125" s="574"/>
      <c r="T125" s="574"/>
      <c r="U125" s="574"/>
      <c r="V125" s="574"/>
      <c r="W125" s="575"/>
      <c r="X125" s="576"/>
      <c r="Y125" s="576"/>
      <c r="AE125" s="577">
        <v>1</v>
      </c>
    </row>
    <row r="126" spans="1:34" s="577" customFormat="1" ht="51" customHeight="1">
      <c r="A126" s="468">
        <v>3</v>
      </c>
      <c r="B126" s="469" t="s">
        <v>1681</v>
      </c>
      <c r="C126" s="567" t="s">
        <v>1810</v>
      </c>
      <c r="D126" s="567" t="s">
        <v>1792</v>
      </c>
      <c r="E126" s="666"/>
      <c r="F126" s="580"/>
      <c r="G126" s="581">
        <v>100000</v>
      </c>
      <c r="H126" s="581">
        <v>100000</v>
      </c>
      <c r="I126" s="581"/>
      <c r="J126" s="581"/>
      <c r="K126" s="581">
        <v>25000</v>
      </c>
      <c r="L126" s="581">
        <v>25000</v>
      </c>
      <c r="M126" s="581"/>
      <c r="N126" s="69"/>
      <c r="O126" s="592"/>
      <c r="P126" s="574"/>
      <c r="Q126" s="574"/>
      <c r="R126" s="574"/>
      <c r="S126" s="574"/>
      <c r="T126" s="574"/>
      <c r="U126" s="574"/>
      <c r="V126" s="574"/>
      <c r="W126" s="575"/>
      <c r="X126" s="576"/>
      <c r="Y126" s="576"/>
      <c r="AE126" s="577">
        <v>1</v>
      </c>
    </row>
    <row r="127" spans="1:34" s="577" customFormat="1" ht="24" customHeight="1">
      <c r="A127" s="466" t="s">
        <v>1052</v>
      </c>
      <c r="B127" s="467" t="s">
        <v>1053</v>
      </c>
      <c r="C127" s="620"/>
      <c r="D127" s="620"/>
      <c r="E127" s="666"/>
      <c r="F127" s="580"/>
      <c r="G127" s="581"/>
      <c r="H127" s="581"/>
      <c r="I127" s="581"/>
      <c r="J127" s="581"/>
      <c r="K127" s="581"/>
      <c r="L127" s="581"/>
      <c r="M127" s="581"/>
      <c r="N127" s="276"/>
      <c r="O127" s="592">
        <v>0</v>
      </c>
      <c r="P127" s="574"/>
      <c r="Q127" s="574"/>
      <c r="R127" s="574"/>
      <c r="S127" s="574"/>
      <c r="T127" s="574"/>
      <c r="U127" s="574"/>
      <c r="V127" s="574"/>
      <c r="W127" s="575"/>
      <c r="X127" s="576"/>
      <c r="Y127" s="576"/>
    </row>
    <row r="128" spans="1:34" s="577" customFormat="1" ht="27" customHeight="1">
      <c r="A128" s="466" t="s">
        <v>1055</v>
      </c>
      <c r="B128" s="467" t="s">
        <v>1142</v>
      </c>
      <c r="C128" s="620"/>
      <c r="D128" s="620"/>
      <c r="E128" s="666"/>
      <c r="F128" s="572"/>
      <c r="G128" s="578">
        <v>90000</v>
      </c>
      <c r="H128" s="578">
        <v>90000</v>
      </c>
      <c r="I128" s="578">
        <v>50000</v>
      </c>
      <c r="J128" s="578">
        <v>50000</v>
      </c>
      <c r="K128" s="578">
        <v>40000</v>
      </c>
      <c r="L128" s="578">
        <v>40000</v>
      </c>
      <c r="M128" s="578">
        <v>0</v>
      </c>
      <c r="N128" s="578">
        <v>0</v>
      </c>
      <c r="O128" s="592">
        <v>0.94658425073123631</v>
      </c>
      <c r="P128" s="574"/>
      <c r="Q128" s="574"/>
      <c r="R128" s="574"/>
      <c r="S128" s="574"/>
      <c r="T128" s="574"/>
      <c r="U128" s="574"/>
      <c r="V128" s="574"/>
      <c r="W128" s="575"/>
      <c r="X128" s="576"/>
      <c r="Y128" s="576"/>
    </row>
    <row r="129" spans="1:34" s="577" customFormat="1" ht="42" customHeight="1">
      <c r="A129" s="466" t="s">
        <v>97</v>
      </c>
      <c r="B129" s="467" t="s">
        <v>456</v>
      </c>
      <c r="C129" s="620"/>
      <c r="D129" s="620"/>
      <c r="E129" s="666"/>
      <c r="F129" s="572"/>
      <c r="G129" s="578">
        <v>90000</v>
      </c>
      <c r="H129" s="578">
        <v>90000</v>
      </c>
      <c r="I129" s="578">
        <v>50000</v>
      </c>
      <c r="J129" s="578">
        <v>50000</v>
      </c>
      <c r="K129" s="578">
        <v>40000</v>
      </c>
      <c r="L129" s="578">
        <v>40000</v>
      </c>
      <c r="M129" s="578">
        <v>0</v>
      </c>
      <c r="N129" s="578">
        <v>0</v>
      </c>
      <c r="O129" s="592"/>
      <c r="P129" s="574"/>
      <c r="Q129" s="574"/>
      <c r="R129" s="574"/>
      <c r="S129" s="574"/>
      <c r="T129" s="574"/>
      <c r="U129" s="574"/>
      <c r="V129" s="574"/>
      <c r="W129" s="575"/>
      <c r="X129" s="576"/>
      <c r="Y129" s="576"/>
    </row>
    <row r="130" spans="1:34" s="577" customFormat="1" ht="45" customHeight="1">
      <c r="A130" s="468">
        <v>1</v>
      </c>
      <c r="B130" s="469" t="s">
        <v>548</v>
      </c>
      <c r="C130" s="567" t="s">
        <v>1562</v>
      </c>
      <c r="D130" s="567" t="s">
        <v>1794</v>
      </c>
      <c r="E130" s="666"/>
      <c r="F130" s="580" t="s">
        <v>1161</v>
      </c>
      <c r="G130" s="581">
        <v>90000</v>
      </c>
      <c r="H130" s="581">
        <v>90000</v>
      </c>
      <c r="I130" s="581">
        <v>50000</v>
      </c>
      <c r="J130" s="581">
        <v>50000</v>
      </c>
      <c r="K130" s="581">
        <v>40000</v>
      </c>
      <c r="L130" s="581">
        <v>40000</v>
      </c>
      <c r="M130" s="581"/>
      <c r="N130" s="69"/>
      <c r="O130" s="592"/>
      <c r="P130" s="574"/>
      <c r="Q130" s="574"/>
      <c r="R130" s="574"/>
      <c r="S130" s="574"/>
      <c r="T130" s="574"/>
      <c r="U130" s="574"/>
      <c r="V130" s="574"/>
      <c r="W130" s="575"/>
      <c r="X130" s="576"/>
      <c r="Y130" s="576"/>
      <c r="AD130" s="577">
        <v>1</v>
      </c>
    </row>
    <row r="131" spans="1:34" s="577" customFormat="1" ht="46.5" customHeight="1">
      <c r="A131" s="466" t="s">
        <v>1056</v>
      </c>
      <c r="B131" s="467" t="s">
        <v>1057</v>
      </c>
      <c r="C131" s="620"/>
      <c r="D131" s="620"/>
      <c r="E131" s="666"/>
      <c r="F131" s="572"/>
      <c r="G131" s="578">
        <v>80000</v>
      </c>
      <c r="H131" s="578">
        <v>80000</v>
      </c>
      <c r="I131" s="578">
        <v>0</v>
      </c>
      <c r="J131" s="578">
        <v>0</v>
      </c>
      <c r="K131" s="578">
        <v>80000</v>
      </c>
      <c r="L131" s="578">
        <v>80000</v>
      </c>
      <c r="M131" s="578">
        <v>0</v>
      </c>
      <c r="N131" s="578">
        <v>0</v>
      </c>
      <c r="O131" s="592">
        <v>1.8931685014624726</v>
      </c>
      <c r="P131" s="574"/>
      <c r="Q131" s="574"/>
      <c r="R131" s="574"/>
      <c r="S131" s="574"/>
      <c r="T131" s="574"/>
      <c r="U131" s="574"/>
      <c r="V131" s="574"/>
      <c r="W131" s="575"/>
      <c r="X131" s="576"/>
      <c r="Y131" s="576"/>
    </row>
    <row r="132" spans="1:34" s="577" customFormat="1" ht="45" customHeight="1">
      <c r="A132" s="466" t="s">
        <v>97</v>
      </c>
      <c r="B132" s="467" t="s">
        <v>461</v>
      </c>
      <c r="C132" s="620"/>
      <c r="D132" s="620"/>
      <c r="E132" s="666"/>
      <c r="F132" s="572"/>
      <c r="G132" s="578">
        <v>80000</v>
      </c>
      <c r="H132" s="578">
        <v>80000</v>
      </c>
      <c r="I132" s="578">
        <v>0</v>
      </c>
      <c r="J132" s="578">
        <v>0</v>
      </c>
      <c r="K132" s="578">
        <v>80000</v>
      </c>
      <c r="L132" s="578">
        <v>80000</v>
      </c>
      <c r="M132" s="578">
        <v>0</v>
      </c>
      <c r="N132" s="578">
        <v>0</v>
      </c>
      <c r="O132" s="592"/>
      <c r="P132" s="574"/>
      <c r="Q132" s="574"/>
      <c r="R132" s="574"/>
      <c r="S132" s="574"/>
      <c r="T132" s="574"/>
      <c r="U132" s="574"/>
      <c r="V132" s="574"/>
      <c r="W132" s="575"/>
      <c r="X132" s="576"/>
      <c r="Y132" s="576"/>
    </row>
    <row r="133" spans="1:34" s="577" customFormat="1" ht="31.5">
      <c r="A133" s="582">
        <v>1</v>
      </c>
      <c r="B133" s="548" t="s">
        <v>1143</v>
      </c>
      <c r="C133" s="567" t="s">
        <v>1811</v>
      </c>
      <c r="D133" s="567" t="s">
        <v>1792</v>
      </c>
      <c r="E133" s="666"/>
      <c r="F133" s="580"/>
      <c r="G133" s="581">
        <v>80000</v>
      </c>
      <c r="H133" s="581">
        <v>80000</v>
      </c>
      <c r="I133" s="581"/>
      <c r="J133" s="581"/>
      <c r="K133" s="581">
        <v>80000</v>
      </c>
      <c r="L133" s="581">
        <v>80000</v>
      </c>
      <c r="M133" s="581"/>
      <c r="N133" s="69"/>
      <c r="O133" s="592"/>
      <c r="P133" s="574"/>
      <c r="Q133" s="574"/>
      <c r="R133" s="574"/>
      <c r="S133" s="574"/>
      <c r="T133" s="574"/>
      <c r="U133" s="574"/>
      <c r="V133" s="574"/>
      <c r="W133" s="575"/>
      <c r="X133" s="576"/>
      <c r="Y133" s="576"/>
      <c r="AE133" s="577">
        <v>1</v>
      </c>
    </row>
    <row r="134" spans="1:34" s="577" customFormat="1" ht="47.25" customHeight="1">
      <c r="A134" s="571" t="s">
        <v>482</v>
      </c>
      <c r="B134" s="607" t="s">
        <v>1144</v>
      </c>
      <c r="C134" s="620"/>
      <c r="D134" s="620"/>
      <c r="E134" s="666"/>
      <c r="F134" s="572"/>
      <c r="G134" s="578">
        <v>290000</v>
      </c>
      <c r="H134" s="578">
        <v>290000</v>
      </c>
      <c r="I134" s="578">
        <v>0</v>
      </c>
      <c r="J134" s="578">
        <v>0</v>
      </c>
      <c r="K134" s="578">
        <v>290000</v>
      </c>
      <c r="L134" s="578">
        <v>290000</v>
      </c>
      <c r="M134" s="578">
        <v>0</v>
      </c>
      <c r="N134" s="578">
        <v>0</v>
      </c>
      <c r="O134" s="592">
        <v>6.8627358178014628</v>
      </c>
      <c r="P134" s="578">
        <v>0</v>
      </c>
      <c r="Q134" s="578">
        <v>0</v>
      </c>
      <c r="R134" s="578">
        <v>0</v>
      </c>
      <c r="S134" s="578">
        <v>0</v>
      </c>
      <c r="T134" s="574"/>
      <c r="U134" s="574"/>
      <c r="V134" s="574"/>
      <c r="W134" s="575"/>
      <c r="X134" s="576"/>
      <c r="Y134" s="576"/>
    </row>
    <row r="135" spans="1:34" s="577" customFormat="1" ht="45" customHeight="1">
      <c r="A135" s="466" t="s">
        <v>97</v>
      </c>
      <c r="B135" s="467" t="s">
        <v>461</v>
      </c>
      <c r="C135" s="620"/>
      <c r="D135" s="620"/>
      <c r="E135" s="666"/>
      <c r="F135" s="572"/>
      <c r="G135" s="578">
        <v>290000</v>
      </c>
      <c r="H135" s="578">
        <v>290000</v>
      </c>
      <c r="I135" s="578">
        <v>0</v>
      </c>
      <c r="J135" s="578">
        <v>0</v>
      </c>
      <c r="K135" s="578">
        <v>290000</v>
      </c>
      <c r="L135" s="578">
        <v>290000</v>
      </c>
      <c r="M135" s="578">
        <v>0</v>
      </c>
      <c r="N135" s="578">
        <v>0</v>
      </c>
      <c r="O135" s="592"/>
      <c r="P135" s="574"/>
      <c r="Q135" s="574"/>
      <c r="R135" s="574"/>
      <c r="S135" s="574"/>
      <c r="T135" s="574"/>
      <c r="U135" s="574"/>
      <c r="V135" s="574"/>
      <c r="W135" s="575"/>
      <c r="X135" s="576"/>
      <c r="Y135" s="576"/>
    </row>
    <row r="136" spans="1:34" s="577" customFormat="1" ht="31.5">
      <c r="A136" s="582">
        <v>1</v>
      </c>
      <c r="B136" s="548" t="s">
        <v>1146</v>
      </c>
      <c r="C136" s="567" t="s">
        <v>1812</v>
      </c>
      <c r="D136" s="567" t="s">
        <v>1794</v>
      </c>
      <c r="E136" s="666"/>
      <c r="F136" s="580" t="s">
        <v>1705</v>
      </c>
      <c r="G136" s="581">
        <v>80000</v>
      </c>
      <c r="H136" s="581">
        <v>80000</v>
      </c>
      <c r="I136" s="581"/>
      <c r="J136" s="581"/>
      <c r="K136" s="581">
        <v>80000</v>
      </c>
      <c r="L136" s="581">
        <v>80000</v>
      </c>
      <c r="M136" s="581"/>
      <c r="N136" s="69"/>
      <c r="O136" s="592"/>
      <c r="P136" s="574"/>
      <c r="Q136" s="574"/>
      <c r="R136" s="574"/>
      <c r="S136" s="574"/>
      <c r="T136" s="574"/>
      <c r="U136" s="574"/>
      <c r="V136" s="574"/>
      <c r="W136" s="575"/>
      <c r="X136" s="576"/>
      <c r="Y136" s="576"/>
      <c r="AE136" s="577">
        <v>1</v>
      </c>
    </row>
    <row r="137" spans="1:34" s="577" customFormat="1" ht="31.5">
      <c r="A137" s="582">
        <v>2</v>
      </c>
      <c r="B137" s="548" t="s">
        <v>1147</v>
      </c>
      <c r="C137" s="567" t="s">
        <v>1812</v>
      </c>
      <c r="D137" s="567" t="s">
        <v>1794</v>
      </c>
      <c r="E137" s="666"/>
      <c r="F137" s="580" t="s">
        <v>1704</v>
      </c>
      <c r="G137" s="581">
        <v>120000</v>
      </c>
      <c r="H137" s="581">
        <v>120000</v>
      </c>
      <c r="I137" s="581"/>
      <c r="J137" s="581"/>
      <c r="K137" s="581">
        <v>120000</v>
      </c>
      <c r="L137" s="581">
        <v>120000</v>
      </c>
      <c r="M137" s="581"/>
      <c r="N137" s="69"/>
      <c r="O137" s="592"/>
      <c r="P137" s="574"/>
      <c r="Q137" s="574"/>
      <c r="R137" s="574"/>
      <c r="S137" s="574"/>
      <c r="T137" s="574"/>
      <c r="U137" s="574"/>
      <c r="V137" s="574"/>
      <c r="W137" s="575"/>
      <c r="X137" s="576"/>
      <c r="Y137" s="576"/>
      <c r="AE137" s="577">
        <v>1</v>
      </c>
    </row>
    <row r="138" spans="1:34" s="577" customFormat="1" ht="18.75">
      <c r="A138" s="582">
        <v>3</v>
      </c>
      <c r="B138" s="548" t="s">
        <v>1145</v>
      </c>
      <c r="C138" s="567" t="s">
        <v>1812</v>
      </c>
      <c r="D138" s="567" t="s">
        <v>1792</v>
      </c>
      <c r="E138" s="666"/>
      <c r="F138" s="580"/>
      <c r="G138" s="581">
        <v>90000</v>
      </c>
      <c r="H138" s="581">
        <v>90000</v>
      </c>
      <c r="I138" s="581"/>
      <c r="J138" s="581"/>
      <c r="K138" s="581">
        <v>90000</v>
      </c>
      <c r="L138" s="581">
        <v>90000</v>
      </c>
      <c r="M138" s="581"/>
      <c r="N138" s="69"/>
      <c r="O138" s="592"/>
      <c r="P138" s="574"/>
      <c r="Q138" s="574"/>
      <c r="R138" s="574"/>
      <c r="S138" s="574"/>
      <c r="T138" s="574"/>
      <c r="U138" s="574"/>
      <c r="V138" s="574"/>
      <c r="W138" s="575"/>
      <c r="X138" s="576"/>
      <c r="Y138" s="576"/>
      <c r="AE138" s="577">
        <v>1</v>
      </c>
    </row>
    <row r="139" spans="1:34" s="589" customFormat="1" ht="18.75">
      <c r="A139" s="491" t="s">
        <v>484</v>
      </c>
      <c r="B139" s="609" t="s">
        <v>1148</v>
      </c>
      <c r="C139" s="596"/>
      <c r="D139" s="596"/>
      <c r="E139" s="586"/>
      <c r="F139" s="610"/>
      <c r="G139" s="602"/>
      <c r="H139" s="602"/>
      <c r="I139" s="602"/>
      <c r="J139" s="602"/>
      <c r="K139" s="602"/>
      <c r="L139" s="602"/>
      <c r="M139" s="602"/>
      <c r="N139" s="611"/>
      <c r="O139" s="592">
        <v>0</v>
      </c>
      <c r="P139" s="587"/>
      <c r="Q139" s="587"/>
      <c r="R139" s="587"/>
      <c r="S139" s="587"/>
      <c r="T139" s="587"/>
      <c r="U139" s="587"/>
      <c r="V139" s="587"/>
      <c r="W139" s="588"/>
      <c r="X139" s="593"/>
      <c r="Y139" s="593"/>
      <c r="AG139" s="577"/>
      <c r="AH139" s="577"/>
    </row>
    <row r="140" spans="1:34" s="589" customFormat="1" ht="18.75">
      <c r="A140" s="491" t="s">
        <v>488</v>
      </c>
      <c r="B140" s="609" t="s">
        <v>1776</v>
      </c>
      <c r="C140" s="596"/>
      <c r="D140" s="596"/>
      <c r="E140" s="586"/>
      <c r="F140" s="587"/>
      <c r="G140" s="578">
        <v>4120371.2850000001</v>
      </c>
      <c r="H140" s="578">
        <v>754620.38500000001</v>
      </c>
      <c r="I140" s="578">
        <v>1164489</v>
      </c>
      <c r="J140" s="578">
        <v>254182</v>
      </c>
      <c r="K140" s="578">
        <v>3121250.9251890001</v>
      </c>
      <c r="L140" s="578">
        <v>771579.02518900007</v>
      </c>
      <c r="M140" s="578">
        <v>0</v>
      </c>
      <c r="N140" s="578">
        <v>0</v>
      </c>
      <c r="O140" s="592">
        <v>18.259113835961685</v>
      </c>
      <c r="P140" s="587">
        <v>0</v>
      </c>
      <c r="Q140" s="587">
        <v>0</v>
      </c>
      <c r="R140" s="587">
        <v>0</v>
      </c>
      <c r="S140" s="587">
        <v>0</v>
      </c>
      <c r="T140" s="587"/>
      <c r="U140" s="587"/>
      <c r="V140" s="587"/>
      <c r="W140" s="588"/>
      <c r="X140" s="593"/>
      <c r="Y140" s="593"/>
      <c r="AG140" s="577"/>
      <c r="AH140" s="577"/>
    </row>
    <row r="141" spans="1:34" s="604" customFormat="1" ht="18.75">
      <c r="A141" s="491">
        <v>1</v>
      </c>
      <c r="B141" s="609" t="s">
        <v>1781</v>
      </c>
      <c r="C141" s="596"/>
      <c r="D141" s="596"/>
      <c r="E141" s="600"/>
      <c r="F141" s="601"/>
      <c r="G141" s="578">
        <v>0</v>
      </c>
      <c r="H141" s="578">
        <v>0</v>
      </c>
      <c r="I141" s="578">
        <v>0</v>
      </c>
      <c r="J141" s="578">
        <v>0</v>
      </c>
      <c r="K141" s="578">
        <v>16795.900000000001</v>
      </c>
      <c r="L141" s="578">
        <v>16795.900000000001</v>
      </c>
      <c r="M141" s="578">
        <v>0</v>
      </c>
      <c r="N141" s="578">
        <v>0</v>
      </c>
      <c r="O141" s="612">
        <v>0.39746836042141931</v>
      </c>
      <c r="P141" s="601"/>
      <c r="Q141" s="601"/>
      <c r="R141" s="601"/>
      <c r="S141" s="601"/>
      <c r="T141" s="601"/>
      <c r="U141" s="601"/>
      <c r="V141" s="601"/>
      <c r="W141" s="603"/>
      <c r="X141" s="613"/>
      <c r="Y141" s="613"/>
      <c r="AG141" s="577"/>
      <c r="AH141" s="577"/>
    </row>
    <row r="142" spans="1:34" s="589" customFormat="1" ht="24.75" customHeight="1">
      <c r="A142" s="582">
        <v>1</v>
      </c>
      <c r="B142" s="590" t="s">
        <v>1777</v>
      </c>
      <c r="C142" s="656" t="s">
        <v>1813</v>
      </c>
      <c r="D142" s="567" t="s">
        <v>1792</v>
      </c>
      <c r="E142" s="586"/>
      <c r="F142" s="587"/>
      <c r="G142" s="581"/>
      <c r="H142" s="581"/>
      <c r="I142" s="581"/>
      <c r="J142" s="581"/>
      <c r="K142" s="581">
        <v>12091.9</v>
      </c>
      <c r="L142" s="581">
        <v>12091.9</v>
      </c>
      <c r="M142" s="591"/>
      <c r="N142" s="591"/>
      <c r="O142" s="592"/>
      <c r="P142" s="587"/>
      <c r="Q142" s="587"/>
      <c r="R142" s="587"/>
      <c r="S142" s="587"/>
      <c r="T142" s="587"/>
      <c r="U142" s="587"/>
      <c r="V142" s="587"/>
      <c r="W142" s="588"/>
      <c r="X142" s="593"/>
      <c r="Y142" s="593"/>
      <c r="AG142" s="577"/>
      <c r="AH142" s="577"/>
    </row>
    <row r="143" spans="1:34" s="589" customFormat="1" ht="27" customHeight="1">
      <c r="A143" s="582">
        <v>2</v>
      </c>
      <c r="B143" s="590" t="s">
        <v>1778</v>
      </c>
      <c r="C143" s="656" t="s">
        <v>1813</v>
      </c>
      <c r="D143" s="567" t="s">
        <v>1795</v>
      </c>
      <c r="E143" s="586"/>
      <c r="F143" s="587"/>
      <c r="G143" s="581"/>
      <c r="H143" s="581"/>
      <c r="I143" s="581"/>
      <c r="J143" s="581"/>
      <c r="K143" s="581">
        <v>80</v>
      </c>
      <c r="L143" s="581">
        <v>80</v>
      </c>
      <c r="M143" s="591"/>
      <c r="N143" s="591"/>
      <c r="O143" s="592"/>
      <c r="P143" s="587"/>
      <c r="Q143" s="587"/>
      <c r="R143" s="587"/>
      <c r="S143" s="587"/>
      <c r="T143" s="587"/>
      <c r="U143" s="587"/>
      <c r="V143" s="587"/>
      <c r="W143" s="588"/>
      <c r="X143" s="593"/>
      <c r="Y143" s="593"/>
      <c r="AG143" s="577"/>
      <c r="AH143" s="577"/>
    </row>
    <row r="144" spans="1:34" s="589" customFormat="1" ht="18.75">
      <c r="A144" s="582">
        <v>3</v>
      </c>
      <c r="B144" s="590" t="s">
        <v>1779</v>
      </c>
      <c r="C144" s="656" t="s">
        <v>1813</v>
      </c>
      <c r="D144" s="567" t="s">
        <v>1792</v>
      </c>
      <c r="E144" s="586"/>
      <c r="F144" s="587"/>
      <c r="G144" s="581"/>
      <c r="H144" s="581"/>
      <c r="I144" s="581"/>
      <c r="J144" s="581"/>
      <c r="K144" s="581">
        <v>1222</v>
      </c>
      <c r="L144" s="581">
        <v>1222</v>
      </c>
      <c r="M144" s="591"/>
      <c r="N144" s="591"/>
      <c r="O144" s="592"/>
      <c r="P144" s="587"/>
      <c r="Q144" s="587"/>
      <c r="R144" s="587"/>
      <c r="S144" s="587"/>
      <c r="T144" s="587"/>
      <c r="U144" s="587"/>
      <c r="V144" s="587"/>
      <c r="W144" s="588"/>
      <c r="X144" s="593"/>
      <c r="Y144" s="593"/>
      <c r="AG144" s="577"/>
      <c r="AH144" s="577"/>
    </row>
    <row r="145" spans="1:34" s="589" customFormat="1" ht="41.25" customHeight="1">
      <c r="A145" s="582">
        <v>4</v>
      </c>
      <c r="B145" s="590" t="s">
        <v>1780</v>
      </c>
      <c r="C145" s="656" t="s">
        <v>1813</v>
      </c>
      <c r="D145" s="567" t="s">
        <v>1804</v>
      </c>
      <c r="E145" s="586"/>
      <c r="F145" s="587"/>
      <c r="G145" s="581"/>
      <c r="H145" s="581"/>
      <c r="I145" s="581"/>
      <c r="J145" s="581"/>
      <c r="K145" s="581">
        <v>902</v>
      </c>
      <c r="L145" s="581">
        <v>902</v>
      </c>
      <c r="M145" s="591"/>
      <c r="N145" s="591"/>
      <c r="O145" s="592"/>
      <c r="P145" s="587"/>
      <c r="Q145" s="587"/>
      <c r="R145" s="587"/>
      <c r="S145" s="587"/>
      <c r="T145" s="587"/>
      <c r="U145" s="587"/>
      <c r="V145" s="587"/>
      <c r="W145" s="588"/>
      <c r="X145" s="593"/>
      <c r="Y145" s="593"/>
      <c r="AG145" s="577"/>
      <c r="AH145" s="577"/>
    </row>
    <row r="146" spans="1:34" s="589" customFormat="1" ht="71.25" customHeight="1">
      <c r="A146" s="582">
        <v>5</v>
      </c>
      <c r="B146" s="590" t="s">
        <v>1864</v>
      </c>
      <c r="C146" s="656" t="s">
        <v>1813</v>
      </c>
      <c r="D146" s="567" t="s">
        <v>1795</v>
      </c>
      <c r="E146" s="586"/>
      <c r="F146" s="587"/>
      <c r="G146" s="581"/>
      <c r="H146" s="581"/>
      <c r="I146" s="581"/>
      <c r="J146" s="581"/>
      <c r="K146" s="581">
        <v>2500</v>
      </c>
      <c r="L146" s="581">
        <v>2500</v>
      </c>
      <c r="M146" s="591"/>
      <c r="N146" s="591"/>
      <c r="O146" s="592"/>
      <c r="P146" s="587"/>
      <c r="Q146" s="587"/>
      <c r="R146" s="587"/>
      <c r="S146" s="587"/>
      <c r="T146" s="587"/>
      <c r="U146" s="587"/>
      <c r="V146" s="587"/>
      <c r="W146" s="588"/>
      <c r="X146" s="593"/>
      <c r="Y146" s="593"/>
      <c r="AG146" s="577"/>
      <c r="AH146" s="577"/>
    </row>
    <row r="147" spans="1:34" s="589" customFormat="1" ht="34.5" customHeight="1">
      <c r="A147" s="491">
        <v>2</v>
      </c>
      <c r="B147" s="609" t="s">
        <v>1164</v>
      </c>
      <c r="C147" s="596"/>
      <c r="D147" s="596"/>
      <c r="E147" s="586"/>
      <c r="F147" s="587"/>
      <c r="G147" s="578">
        <v>4120371.2850000001</v>
      </c>
      <c r="H147" s="578">
        <v>754620.38500000001</v>
      </c>
      <c r="I147" s="578">
        <v>1164489</v>
      </c>
      <c r="J147" s="578">
        <v>254182</v>
      </c>
      <c r="K147" s="578">
        <v>3104455.0251890002</v>
      </c>
      <c r="L147" s="578">
        <v>754783.12518900004</v>
      </c>
      <c r="M147" s="578">
        <v>0</v>
      </c>
      <c r="N147" s="578">
        <v>0</v>
      </c>
      <c r="O147" s="592">
        <v>17.861645475540264</v>
      </c>
      <c r="P147" s="587"/>
      <c r="Q147" s="587"/>
      <c r="R147" s="587"/>
      <c r="S147" s="587"/>
      <c r="T147" s="587"/>
      <c r="U147" s="587"/>
      <c r="V147" s="587"/>
      <c r="W147" s="588"/>
      <c r="X147" s="593"/>
      <c r="Y147" s="593"/>
      <c r="AG147" s="577"/>
      <c r="AH147" s="577"/>
    </row>
    <row r="148" spans="1:34" s="598" customFormat="1" ht="38.25" customHeight="1">
      <c r="A148" s="594" t="s">
        <v>97</v>
      </c>
      <c r="B148" s="595" t="s">
        <v>456</v>
      </c>
      <c r="C148" s="596"/>
      <c r="D148" s="596"/>
      <c r="E148" s="596"/>
      <c r="F148" s="491"/>
      <c r="G148" s="578">
        <v>2273107</v>
      </c>
      <c r="H148" s="578">
        <v>299958</v>
      </c>
      <c r="I148" s="578">
        <v>1164489</v>
      </c>
      <c r="J148" s="578">
        <v>254182</v>
      </c>
      <c r="K148" s="578">
        <v>1257190.740189</v>
      </c>
      <c r="L148" s="578">
        <v>300120.74018900003</v>
      </c>
      <c r="M148" s="578">
        <v>0</v>
      </c>
      <c r="N148" s="578">
        <v>0</v>
      </c>
      <c r="O148" s="578"/>
      <c r="P148" s="491"/>
      <c r="Q148" s="491"/>
      <c r="R148" s="491"/>
      <c r="S148" s="491"/>
      <c r="T148" s="491"/>
      <c r="U148" s="491"/>
      <c r="V148" s="491"/>
      <c r="W148" s="597"/>
      <c r="X148" s="644"/>
      <c r="Y148" s="593"/>
      <c r="AG148" s="577"/>
      <c r="AH148" s="577"/>
    </row>
    <row r="149" spans="1:34" s="461" customFormat="1" ht="48" customHeight="1">
      <c r="A149" s="471" t="s">
        <v>46</v>
      </c>
      <c r="B149" s="469" t="s">
        <v>525</v>
      </c>
      <c r="C149" s="656" t="s">
        <v>1814</v>
      </c>
      <c r="D149" s="567" t="s">
        <v>1802</v>
      </c>
      <c r="E149" s="829"/>
      <c r="F149" s="460" t="s">
        <v>566</v>
      </c>
      <c r="G149" s="581">
        <v>372546</v>
      </c>
      <c r="H149" s="581">
        <v>60966</v>
      </c>
      <c r="I149" s="581">
        <v>349403</v>
      </c>
      <c r="J149" s="581">
        <v>56660</v>
      </c>
      <c r="K149" s="581">
        <v>27615</v>
      </c>
      <c r="L149" s="581">
        <v>25615</v>
      </c>
      <c r="M149" s="581"/>
      <c r="N149" s="581"/>
      <c r="O149" s="581"/>
      <c r="P149" s="460"/>
      <c r="Q149" s="460"/>
      <c r="R149" s="460"/>
      <c r="S149" s="460"/>
      <c r="T149" s="460" t="s">
        <v>1774</v>
      </c>
      <c r="U149" s="460"/>
      <c r="V149" s="460"/>
      <c r="W149" s="599"/>
      <c r="X149" s="642"/>
      <c r="Y149" s="576"/>
      <c r="AD149" s="461">
        <v>1</v>
      </c>
      <c r="AG149" s="577"/>
      <c r="AH149" s="577"/>
    </row>
    <row r="150" spans="1:34" s="577" customFormat="1" ht="45" customHeight="1">
      <c r="A150" s="468">
        <v>2</v>
      </c>
      <c r="B150" s="469" t="s">
        <v>597</v>
      </c>
      <c r="C150" s="656" t="s">
        <v>1814</v>
      </c>
      <c r="D150" s="567" t="s">
        <v>1798</v>
      </c>
      <c r="E150" s="830"/>
      <c r="F150" s="580" t="s">
        <v>1165</v>
      </c>
      <c r="G150" s="581">
        <v>732065</v>
      </c>
      <c r="H150" s="581">
        <v>120833</v>
      </c>
      <c r="I150" s="581">
        <v>505393</v>
      </c>
      <c r="J150" s="581">
        <v>54363</v>
      </c>
      <c r="K150" s="581">
        <v>69103.740189000004</v>
      </c>
      <c r="L150" s="581">
        <v>69103.740189000004</v>
      </c>
      <c r="M150" s="581"/>
      <c r="N150" s="69"/>
      <c r="O150" s="69"/>
      <c r="P150" s="574"/>
      <c r="Q150" s="574"/>
      <c r="R150" s="574"/>
      <c r="S150" s="574"/>
      <c r="T150" s="460"/>
      <c r="U150" s="574"/>
      <c r="V150" s="574"/>
      <c r="W150" s="575"/>
      <c r="X150" s="576"/>
      <c r="Y150" s="576"/>
      <c r="AD150" s="577">
        <v>1</v>
      </c>
    </row>
    <row r="151" spans="1:34" s="577" customFormat="1" ht="70.5" customHeight="1">
      <c r="A151" s="468">
        <v>3</v>
      </c>
      <c r="B151" s="469" t="s">
        <v>598</v>
      </c>
      <c r="C151" s="656" t="s">
        <v>1814</v>
      </c>
      <c r="D151" s="567" t="s">
        <v>1792</v>
      </c>
      <c r="E151" s="830"/>
      <c r="F151" s="580" t="s">
        <v>602</v>
      </c>
      <c r="G151" s="581">
        <v>1199000</v>
      </c>
      <c r="H151" s="581">
        <v>118159</v>
      </c>
      <c r="I151" s="581">
        <v>309693</v>
      </c>
      <c r="J151" s="581">
        <v>143159</v>
      </c>
      <c r="K151" s="581">
        <v>889307</v>
      </c>
      <c r="L151" s="581">
        <v>205402</v>
      </c>
      <c r="M151" s="581"/>
      <c r="N151" s="276"/>
      <c r="O151" s="276"/>
      <c r="P151" s="574"/>
      <c r="Q151" s="574"/>
      <c r="R151" s="574"/>
      <c r="S151" s="574"/>
      <c r="T151" s="574"/>
      <c r="U151" s="574"/>
      <c r="V151" s="574"/>
      <c r="W151" s="575"/>
      <c r="X151" s="576"/>
      <c r="Y151" s="576"/>
      <c r="AD151" s="577">
        <v>1</v>
      </c>
    </row>
    <row r="152" spans="1:34" s="604" customFormat="1" ht="107.25" customHeight="1">
      <c r="A152" s="594" t="s">
        <v>183</v>
      </c>
      <c r="B152" s="595" t="s">
        <v>461</v>
      </c>
      <c r="C152" s="596"/>
      <c r="D152" s="596"/>
      <c r="E152" s="600"/>
      <c r="F152" s="601"/>
      <c r="G152" s="578">
        <v>1847264.2849999999</v>
      </c>
      <c r="H152" s="578">
        <v>454662.38500000001</v>
      </c>
      <c r="I152" s="578">
        <v>0</v>
      </c>
      <c r="J152" s="578">
        <v>0</v>
      </c>
      <c r="K152" s="578">
        <v>1847264.2849999999</v>
      </c>
      <c r="L152" s="578">
        <v>454662.38500000001</v>
      </c>
      <c r="M152" s="602">
        <v>0</v>
      </c>
      <c r="N152" s="602">
        <v>0</v>
      </c>
      <c r="O152" s="602"/>
      <c r="P152" s="601"/>
      <c r="Q152" s="601"/>
      <c r="R152" s="601"/>
      <c r="S152" s="601"/>
      <c r="T152" s="491" t="s">
        <v>1692</v>
      </c>
      <c r="U152" s="601"/>
      <c r="V152" s="601"/>
      <c r="W152" s="603"/>
      <c r="X152" s="613"/>
      <c r="Y152" s="593"/>
      <c r="AG152" s="577"/>
      <c r="AH152" s="577"/>
    </row>
    <row r="153" spans="1:34" s="461" customFormat="1" ht="45" customHeight="1">
      <c r="A153" s="460">
        <v>1</v>
      </c>
      <c r="B153" s="614" t="s">
        <v>599</v>
      </c>
      <c r="C153" s="656" t="s">
        <v>1814</v>
      </c>
      <c r="D153" s="567" t="s">
        <v>1792</v>
      </c>
      <c r="E153" s="664"/>
      <c r="F153" s="460" t="s">
        <v>1108</v>
      </c>
      <c r="G153" s="581">
        <v>735919</v>
      </c>
      <c r="H153" s="581">
        <v>166267</v>
      </c>
      <c r="I153" s="581"/>
      <c r="J153" s="581"/>
      <c r="K153" s="581">
        <v>735919</v>
      </c>
      <c r="L153" s="581">
        <v>166267</v>
      </c>
      <c r="M153" s="581"/>
      <c r="N153" s="581"/>
      <c r="O153" s="581"/>
      <c r="P153" s="460"/>
      <c r="Q153" s="460"/>
      <c r="R153" s="460"/>
      <c r="S153" s="460"/>
      <c r="T153" s="460"/>
      <c r="U153" s="460"/>
      <c r="V153" s="460"/>
      <c r="W153" s="599"/>
      <c r="X153" s="642"/>
      <c r="Y153" s="576"/>
      <c r="AE153" s="461">
        <v>1</v>
      </c>
      <c r="AG153" s="577"/>
      <c r="AH153" s="577"/>
    </row>
    <row r="154" spans="1:34" s="461" customFormat="1" ht="74.25" customHeight="1">
      <c r="A154" s="460">
        <v>2</v>
      </c>
      <c r="B154" s="614" t="s">
        <v>1106</v>
      </c>
      <c r="C154" s="656" t="s">
        <v>1814</v>
      </c>
      <c r="D154" s="567" t="s">
        <v>1792</v>
      </c>
      <c r="E154" s="824"/>
      <c r="F154" s="460" t="s">
        <v>1107</v>
      </c>
      <c r="G154" s="581">
        <v>981028</v>
      </c>
      <c r="H154" s="581">
        <v>275028</v>
      </c>
      <c r="I154" s="581"/>
      <c r="J154" s="581"/>
      <c r="K154" s="581">
        <v>981028</v>
      </c>
      <c r="L154" s="581">
        <v>275028</v>
      </c>
      <c r="M154" s="581"/>
      <c r="N154" s="581"/>
      <c r="O154" s="581"/>
      <c r="P154" s="460"/>
      <c r="Q154" s="460"/>
      <c r="R154" s="460"/>
      <c r="S154" s="460"/>
      <c r="T154" s="460"/>
      <c r="U154" s="460"/>
      <c r="V154" s="460"/>
      <c r="W154" s="599"/>
      <c r="X154" s="642"/>
      <c r="Y154" s="576"/>
      <c r="AE154" s="461">
        <v>1</v>
      </c>
      <c r="AG154" s="577"/>
      <c r="AH154" s="577"/>
    </row>
    <row r="155" spans="1:34" s="577" customFormat="1" ht="60" customHeight="1">
      <c r="A155" s="460">
        <v>3</v>
      </c>
      <c r="B155" s="614" t="s">
        <v>576</v>
      </c>
      <c r="C155" s="656" t="s">
        <v>1814</v>
      </c>
      <c r="D155" s="567" t="s">
        <v>1792</v>
      </c>
      <c r="E155" s="825"/>
      <c r="F155" s="574"/>
      <c r="G155" s="581">
        <v>130317.285</v>
      </c>
      <c r="H155" s="581">
        <v>13367.385</v>
      </c>
      <c r="I155" s="581"/>
      <c r="J155" s="581"/>
      <c r="K155" s="581">
        <v>130317.285</v>
      </c>
      <c r="L155" s="581">
        <v>13367.385</v>
      </c>
      <c r="M155" s="581"/>
      <c r="N155" s="581"/>
      <c r="O155" s="581"/>
      <c r="P155" s="574"/>
      <c r="Q155" s="574"/>
      <c r="R155" s="574"/>
      <c r="S155" s="574"/>
      <c r="T155" s="574"/>
      <c r="U155" s="574"/>
      <c r="V155" s="574"/>
      <c r="W155" s="575"/>
      <c r="X155" s="576"/>
      <c r="Y155" s="576"/>
      <c r="AE155" s="577">
        <v>1</v>
      </c>
    </row>
    <row r="156" spans="1:34" s="577" customFormat="1" ht="0.75" hidden="1" customHeight="1">
      <c r="A156" s="574"/>
      <c r="B156" s="605"/>
      <c r="C156" s="666"/>
      <c r="D156" s="666"/>
      <c r="E156" s="666"/>
      <c r="F156" s="574"/>
      <c r="G156" s="574"/>
      <c r="H156" s="574"/>
      <c r="I156" s="574"/>
      <c r="J156" s="574"/>
      <c r="K156" s="574"/>
      <c r="L156" s="574"/>
      <c r="M156" s="574"/>
      <c r="N156" s="574"/>
      <c r="O156" s="574"/>
      <c r="P156" s="574"/>
      <c r="Q156" s="574"/>
      <c r="R156" s="574"/>
      <c r="S156" s="574"/>
      <c r="T156" s="574"/>
      <c r="U156" s="574"/>
      <c r="V156" s="574"/>
      <c r="W156" s="575"/>
      <c r="X156" s="576"/>
      <c r="Y156" s="576"/>
    </row>
    <row r="157" spans="1:34">
      <c r="A157" s="470"/>
      <c r="B157" s="470"/>
      <c r="C157" s="473"/>
      <c r="D157" s="473"/>
      <c r="E157" s="470"/>
      <c r="F157" s="470"/>
      <c r="G157" s="470"/>
      <c r="H157" s="470"/>
      <c r="I157" s="606"/>
      <c r="J157" s="606"/>
      <c r="K157" s="606"/>
      <c r="L157" s="606"/>
      <c r="M157" s="606"/>
      <c r="N157" s="606"/>
      <c r="O157" s="606"/>
      <c r="P157" s="606"/>
      <c r="Q157" s="606"/>
      <c r="R157" s="606"/>
      <c r="S157" s="606"/>
      <c r="T157" s="606"/>
      <c r="U157" s="470"/>
      <c r="V157" s="470"/>
      <c r="W157" s="470"/>
      <c r="X157" s="470"/>
    </row>
    <row r="158" spans="1:34">
      <c r="A158" s="470"/>
      <c r="B158" s="470"/>
      <c r="C158" s="473"/>
      <c r="D158" s="473"/>
      <c r="E158" s="470"/>
      <c r="F158" s="470"/>
      <c r="G158" s="470"/>
      <c r="H158" s="470"/>
      <c r="I158" s="470"/>
      <c r="J158" s="470"/>
      <c r="K158" s="470"/>
      <c r="L158" s="470"/>
      <c r="M158" s="470"/>
      <c r="N158" s="470"/>
      <c r="O158" s="606"/>
      <c r="P158" s="606"/>
      <c r="Q158" s="606"/>
      <c r="R158" s="606"/>
      <c r="S158" s="606"/>
      <c r="T158" s="606"/>
      <c r="U158" s="470"/>
      <c r="V158" s="470"/>
      <c r="W158" s="470"/>
      <c r="X158" s="470"/>
    </row>
    <row r="159" spans="1:34">
      <c r="A159" s="470"/>
      <c r="B159" s="470"/>
      <c r="C159" s="473"/>
      <c r="D159" s="473"/>
      <c r="E159" s="470"/>
      <c r="F159" s="470"/>
      <c r="G159" s="470"/>
      <c r="H159" s="470"/>
      <c r="I159" s="470"/>
      <c r="J159" s="470"/>
      <c r="K159" s="470"/>
      <c r="L159" s="470"/>
      <c r="M159" s="470"/>
      <c r="N159" s="606"/>
      <c r="O159" s="606"/>
      <c r="P159" s="606"/>
      <c r="Q159" s="606"/>
      <c r="R159" s="606"/>
      <c r="S159" s="606"/>
      <c r="T159" s="606"/>
      <c r="U159" s="470"/>
      <c r="V159" s="470"/>
      <c r="W159" s="470"/>
      <c r="X159" s="470"/>
    </row>
    <row r="160" spans="1:34">
      <c r="A160" s="470"/>
      <c r="B160" s="470"/>
      <c r="C160" s="473"/>
      <c r="D160" s="473"/>
      <c r="E160" s="470"/>
      <c r="F160" s="470"/>
      <c r="G160" s="470"/>
      <c r="H160" s="470"/>
      <c r="I160" s="470"/>
      <c r="J160" s="470"/>
      <c r="K160" s="470"/>
      <c r="L160" s="470"/>
      <c r="M160" s="606"/>
      <c r="N160" s="606"/>
      <c r="O160" s="606"/>
      <c r="P160" s="606"/>
      <c r="Q160" s="606"/>
      <c r="R160" s="606"/>
      <c r="S160" s="606"/>
      <c r="T160" s="606"/>
      <c r="U160" s="470"/>
      <c r="V160" s="470"/>
      <c r="W160" s="470"/>
      <c r="X160" s="470"/>
    </row>
    <row r="161" spans="3:20" s="470" customFormat="1">
      <c r="C161" s="473"/>
      <c r="D161" s="473"/>
      <c r="M161" s="606"/>
      <c r="N161" s="606"/>
      <c r="O161" s="606"/>
      <c r="P161" s="606"/>
      <c r="Q161" s="606"/>
      <c r="R161" s="606"/>
      <c r="S161" s="606"/>
      <c r="T161" s="606"/>
    </row>
    <row r="162" spans="3:20" s="470" customFormat="1">
      <c r="C162" s="473"/>
      <c r="D162" s="473"/>
    </row>
    <row r="163" spans="3:20" s="470" customFormat="1">
      <c r="C163" s="473"/>
      <c r="D163" s="473"/>
    </row>
    <row r="164" spans="3:20" s="470" customFormat="1">
      <c r="C164" s="473"/>
      <c r="D164" s="473"/>
    </row>
    <row r="165" spans="3:20" s="470" customFormat="1">
      <c r="C165" s="473"/>
      <c r="D165" s="473"/>
    </row>
    <row r="166" spans="3:20" s="470" customFormat="1">
      <c r="C166" s="473"/>
      <c r="D166" s="473"/>
    </row>
    <row r="167" spans="3:20" s="470" customFormat="1">
      <c r="C167" s="473"/>
      <c r="D167" s="473"/>
    </row>
    <row r="168" spans="3:20" s="470" customFormat="1">
      <c r="C168" s="473"/>
      <c r="D168" s="473"/>
    </row>
    <row r="169" spans="3:20" s="470" customFormat="1">
      <c r="C169" s="473"/>
      <c r="D169" s="473"/>
    </row>
    <row r="170" spans="3:20" s="470" customFormat="1">
      <c r="C170" s="473"/>
      <c r="D170" s="473"/>
    </row>
    <row r="171" spans="3:20" s="470" customFormat="1">
      <c r="C171" s="473"/>
      <c r="D171" s="473"/>
    </row>
    <row r="172" spans="3:20" s="470" customFormat="1">
      <c r="C172" s="473"/>
      <c r="D172" s="473"/>
    </row>
    <row r="173" spans="3:20" s="470" customFormat="1">
      <c r="C173" s="473"/>
      <c r="D173" s="473"/>
    </row>
    <row r="174" spans="3:20" s="470" customFormat="1">
      <c r="C174" s="473"/>
      <c r="D174" s="473"/>
    </row>
    <row r="175" spans="3:20" s="470" customFormat="1">
      <c r="C175" s="473"/>
      <c r="D175" s="473"/>
    </row>
    <row r="176" spans="3:20" s="470" customFormat="1">
      <c r="C176" s="473"/>
      <c r="D176" s="473"/>
    </row>
    <row r="177" spans="3:4" s="470" customFormat="1">
      <c r="C177" s="473"/>
      <c r="D177" s="473"/>
    </row>
    <row r="178" spans="3:4" s="470" customFormat="1">
      <c r="C178" s="473"/>
      <c r="D178" s="473"/>
    </row>
    <row r="179" spans="3:4" s="470" customFormat="1">
      <c r="C179" s="473"/>
      <c r="D179" s="473"/>
    </row>
    <row r="180" spans="3:4" s="470" customFormat="1">
      <c r="C180" s="473"/>
      <c r="D180" s="473"/>
    </row>
    <row r="181" spans="3:4" s="470" customFormat="1">
      <c r="C181" s="473"/>
      <c r="D181" s="473"/>
    </row>
    <row r="182" spans="3:4" s="470" customFormat="1">
      <c r="C182" s="473"/>
      <c r="D182" s="473"/>
    </row>
    <row r="183" spans="3:4" s="470" customFormat="1">
      <c r="C183" s="473"/>
      <c r="D183" s="473"/>
    </row>
    <row r="184" spans="3:4" s="470" customFormat="1">
      <c r="C184" s="473"/>
      <c r="D184" s="473"/>
    </row>
    <row r="185" spans="3:4" s="470" customFormat="1">
      <c r="C185" s="473"/>
      <c r="D185" s="473"/>
    </row>
    <row r="186" spans="3:4" s="470" customFormat="1">
      <c r="C186" s="473"/>
      <c r="D186" s="473"/>
    </row>
    <row r="187" spans="3:4" s="470" customFormat="1">
      <c r="C187" s="473"/>
      <c r="D187" s="473"/>
    </row>
    <row r="188" spans="3:4" s="470" customFormat="1">
      <c r="C188" s="473"/>
      <c r="D188" s="473"/>
    </row>
    <row r="189" spans="3:4" s="470" customFormat="1">
      <c r="C189" s="473"/>
      <c r="D189" s="473"/>
    </row>
    <row r="190" spans="3:4" s="470" customFormat="1">
      <c r="C190" s="473"/>
      <c r="D190" s="473"/>
    </row>
    <row r="191" spans="3:4" s="470" customFormat="1">
      <c r="C191" s="473"/>
      <c r="D191" s="473"/>
    </row>
    <row r="192" spans="3:4" s="470" customFormat="1">
      <c r="C192" s="473"/>
      <c r="D192" s="473"/>
    </row>
    <row r="193" spans="3:4" s="470" customFormat="1">
      <c r="C193" s="473"/>
      <c r="D193" s="473"/>
    </row>
    <row r="194" spans="3:4" s="470" customFormat="1">
      <c r="C194" s="473"/>
      <c r="D194" s="473"/>
    </row>
    <row r="195" spans="3:4" s="470" customFormat="1">
      <c r="C195" s="473"/>
      <c r="D195" s="473"/>
    </row>
    <row r="196" spans="3:4" s="470" customFormat="1">
      <c r="C196" s="473"/>
      <c r="D196" s="473"/>
    </row>
    <row r="197" spans="3:4" s="470" customFormat="1">
      <c r="C197" s="473"/>
      <c r="D197" s="473"/>
    </row>
    <row r="198" spans="3:4" s="470" customFormat="1">
      <c r="C198" s="473"/>
      <c r="D198" s="473"/>
    </row>
    <row r="199" spans="3:4" s="470" customFormat="1">
      <c r="C199" s="473"/>
      <c r="D199" s="473"/>
    </row>
    <row r="200" spans="3:4" s="470" customFormat="1">
      <c r="C200" s="473"/>
      <c r="D200" s="473"/>
    </row>
    <row r="201" spans="3:4" s="470" customFormat="1">
      <c r="C201" s="473"/>
      <c r="D201" s="473"/>
    </row>
    <row r="202" spans="3:4" s="470" customFormat="1">
      <c r="C202" s="473"/>
      <c r="D202" s="473"/>
    </row>
    <row r="203" spans="3:4" s="470" customFormat="1">
      <c r="C203" s="473"/>
      <c r="D203" s="473"/>
    </row>
    <row r="204" spans="3:4" s="470" customFormat="1">
      <c r="C204" s="473"/>
      <c r="D204" s="473"/>
    </row>
    <row r="205" spans="3:4" s="470" customFormat="1">
      <c r="C205" s="473"/>
      <c r="D205" s="473"/>
    </row>
    <row r="206" spans="3:4" s="470" customFormat="1">
      <c r="C206" s="473"/>
      <c r="D206" s="473"/>
    </row>
    <row r="207" spans="3:4" s="470" customFormat="1">
      <c r="C207" s="473"/>
      <c r="D207" s="473"/>
    </row>
    <row r="208" spans="3:4" s="470" customFormat="1">
      <c r="C208" s="473"/>
      <c r="D208" s="473"/>
    </row>
    <row r="209" spans="3:4" s="470" customFormat="1">
      <c r="C209" s="473"/>
      <c r="D209" s="473"/>
    </row>
    <row r="210" spans="3:4" s="470" customFormat="1">
      <c r="C210" s="473"/>
      <c r="D210" s="473"/>
    </row>
    <row r="211" spans="3:4" s="470" customFormat="1">
      <c r="C211" s="473"/>
      <c r="D211" s="473"/>
    </row>
    <row r="212" spans="3:4" s="470" customFormat="1">
      <c r="C212" s="473"/>
      <c r="D212" s="473"/>
    </row>
    <row r="213" spans="3:4" s="470" customFormat="1">
      <c r="C213" s="473"/>
      <c r="D213" s="473"/>
    </row>
    <row r="214" spans="3:4" s="470" customFormat="1">
      <c r="C214" s="473"/>
      <c r="D214" s="473"/>
    </row>
    <row r="215" spans="3:4" s="470" customFormat="1">
      <c r="C215" s="473"/>
      <c r="D215" s="473"/>
    </row>
    <row r="216" spans="3:4" s="470" customFormat="1">
      <c r="C216" s="473"/>
      <c r="D216" s="473"/>
    </row>
    <row r="217" spans="3:4" s="470" customFormat="1">
      <c r="C217" s="473"/>
      <c r="D217" s="473"/>
    </row>
    <row r="218" spans="3:4" s="470" customFormat="1">
      <c r="C218" s="473"/>
      <c r="D218" s="473"/>
    </row>
    <row r="219" spans="3:4" s="470" customFormat="1">
      <c r="C219" s="473"/>
      <c r="D219" s="473"/>
    </row>
    <row r="220" spans="3:4" s="470" customFormat="1">
      <c r="C220" s="473"/>
      <c r="D220" s="473"/>
    </row>
    <row r="221" spans="3:4" s="470" customFormat="1">
      <c r="C221" s="473"/>
      <c r="D221" s="473"/>
    </row>
    <row r="222" spans="3:4" s="470" customFormat="1">
      <c r="C222" s="473"/>
      <c r="D222" s="473"/>
    </row>
    <row r="223" spans="3:4" s="470" customFormat="1">
      <c r="C223" s="473"/>
      <c r="D223" s="473"/>
    </row>
    <row r="224" spans="3:4" s="470" customFormat="1">
      <c r="C224" s="473"/>
      <c r="D224" s="473"/>
    </row>
    <row r="225" spans="3:4" s="470" customFormat="1">
      <c r="C225" s="473"/>
      <c r="D225" s="473"/>
    </row>
    <row r="226" spans="3:4" s="470" customFormat="1">
      <c r="C226" s="473"/>
      <c r="D226" s="473"/>
    </row>
    <row r="227" spans="3:4" s="470" customFormat="1">
      <c r="C227" s="473"/>
      <c r="D227" s="473"/>
    </row>
    <row r="228" spans="3:4" s="470" customFormat="1">
      <c r="C228" s="473"/>
      <c r="D228" s="473"/>
    </row>
    <row r="229" spans="3:4" s="470" customFormat="1">
      <c r="C229" s="473"/>
      <c r="D229" s="473"/>
    </row>
    <row r="230" spans="3:4" s="470" customFormat="1">
      <c r="C230" s="473"/>
      <c r="D230" s="473"/>
    </row>
    <row r="231" spans="3:4" s="470" customFormat="1">
      <c r="C231" s="473"/>
      <c r="D231" s="473"/>
    </row>
    <row r="232" spans="3:4" s="470" customFormat="1">
      <c r="C232" s="473"/>
      <c r="D232" s="473"/>
    </row>
    <row r="233" spans="3:4" s="470" customFormat="1">
      <c r="C233" s="473"/>
      <c r="D233" s="473"/>
    </row>
    <row r="234" spans="3:4" s="470" customFormat="1">
      <c r="C234" s="473"/>
      <c r="D234" s="473"/>
    </row>
    <row r="235" spans="3:4" s="470" customFormat="1">
      <c r="C235" s="473"/>
      <c r="D235" s="473"/>
    </row>
    <row r="236" spans="3:4" s="470" customFormat="1">
      <c r="C236" s="473"/>
      <c r="D236" s="473"/>
    </row>
    <row r="237" spans="3:4" s="470" customFormat="1">
      <c r="C237" s="473"/>
      <c r="D237" s="473"/>
    </row>
    <row r="238" spans="3:4" s="470" customFormat="1">
      <c r="C238" s="473"/>
      <c r="D238" s="473"/>
    </row>
    <row r="239" spans="3:4" s="470" customFormat="1">
      <c r="C239" s="473"/>
      <c r="D239" s="473"/>
    </row>
    <row r="240" spans="3:4" s="470" customFormat="1">
      <c r="C240" s="473"/>
      <c r="D240" s="473"/>
    </row>
    <row r="241" spans="3:4" s="470" customFormat="1">
      <c r="C241" s="473"/>
      <c r="D241" s="473"/>
    </row>
    <row r="242" spans="3:4" s="470" customFormat="1">
      <c r="C242" s="473"/>
      <c r="D242" s="473"/>
    </row>
    <row r="243" spans="3:4" s="470" customFormat="1">
      <c r="C243" s="473"/>
      <c r="D243" s="473"/>
    </row>
    <row r="244" spans="3:4" s="470" customFormat="1">
      <c r="C244" s="473"/>
      <c r="D244" s="473"/>
    </row>
    <row r="245" spans="3:4" s="470" customFormat="1">
      <c r="C245" s="473"/>
      <c r="D245" s="473"/>
    </row>
    <row r="246" spans="3:4" s="470" customFormat="1">
      <c r="C246" s="473"/>
      <c r="D246" s="473"/>
    </row>
    <row r="247" spans="3:4" s="470" customFormat="1">
      <c r="C247" s="473"/>
      <c r="D247" s="473"/>
    </row>
    <row r="248" spans="3:4" s="470" customFormat="1">
      <c r="C248" s="473"/>
      <c r="D248" s="473"/>
    </row>
    <row r="249" spans="3:4" s="470" customFormat="1">
      <c r="C249" s="473"/>
      <c r="D249" s="473"/>
    </row>
    <row r="250" spans="3:4" s="470" customFormat="1">
      <c r="C250" s="473"/>
      <c r="D250" s="473"/>
    </row>
    <row r="251" spans="3:4" s="470" customFormat="1">
      <c r="C251" s="473"/>
      <c r="D251" s="473"/>
    </row>
    <row r="252" spans="3:4" s="470" customFormat="1">
      <c r="C252" s="473"/>
      <c r="D252" s="473"/>
    </row>
    <row r="253" spans="3:4" s="470" customFormat="1">
      <c r="C253" s="473"/>
      <c r="D253" s="473"/>
    </row>
    <row r="254" spans="3:4" s="470" customFormat="1">
      <c r="C254" s="473"/>
      <c r="D254" s="473"/>
    </row>
    <row r="255" spans="3:4" s="470" customFormat="1">
      <c r="C255" s="473"/>
      <c r="D255" s="473"/>
    </row>
    <row r="256" spans="3:4" s="470" customFormat="1">
      <c r="C256" s="473"/>
      <c r="D256" s="473"/>
    </row>
    <row r="257" spans="3:4" s="470" customFormat="1">
      <c r="C257" s="473"/>
      <c r="D257" s="473"/>
    </row>
    <row r="258" spans="3:4" s="470" customFormat="1">
      <c r="C258" s="473"/>
      <c r="D258" s="473"/>
    </row>
    <row r="259" spans="3:4" s="470" customFormat="1">
      <c r="C259" s="473"/>
      <c r="D259" s="473"/>
    </row>
    <row r="260" spans="3:4" s="470" customFormat="1">
      <c r="C260" s="473"/>
      <c r="D260" s="473"/>
    </row>
    <row r="261" spans="3:4" s="470" customFormat="1">
      <c r="C261" s="473"/>
      <c r="D261" s="473"/>
    </row>
    <row r="262" spans="3:4" s="470" customFormat="1">
      <c r="C262" s="473"/>
      <c r="D262" s="473"/>
    </row>
    <row r="263" spans="3:4" s="470" customFormat="1">
      <c r="C263" s="473"/>
      <c r="D263" s="473"/>
    </row>
    <row r="264" spans="3:4" s="470" customFormat="1">
      <c r="C264" s="473"/>
      <c r="D264" s="473"/>
    </row>
    <row r="265" spans="3:4" s="470" customFormat="1">
      <c r="C265" s="473"/>
      <c r="D265" s="473"/>
    </row>
    <row r="266" spans="3:4" s="470" customFormat="1">
      <c r="C266" s="473"/>
      <c r="D266" s="473"/>
    </row>
    <row r="267" spans="3:4" s="470" customFormat="1">
      <c r="C267" s="473"/>
      <c r="D267" s="473"/>
    </row>
    <row r="268" spans="3:4" s="470" customFormat="1">
      <c r="C268" s="473"/>
      <c r="D268" s="473"/>
    </row>
    <row r="269" spans="3:4" s="470" customFormat="1">
      <c r="C269" s="473"/>
      <c r="D269" s="473"/>
    </row>
    <row r="270" spans="3:4" s="470" customFormat="1">
      <c r="C270" s="473"/>
      <c r="D270" s="473"/>
    </row>
    <row r="271" spans="3:4" s="470" customFormat="1">
      <c r="C271" s="473"/>
      <c r="D271" s="473"/>
    </row>
    <row r="272" spans="3:4" s="470" customFormat="1">
      <c r="C272" s="473"/>
      <c r="D272" s="473"/>
    </row>
    <row r="273" spans="3:4" s="470" customFormat="1">
      <c r="C273" s="473"/>
      <c r="D273" s="473"/>
    </row>
    <row r="274" spans="3:4" s="470" customFormat="1">
      <c r="C274" s="473"/>
      <c r="D274" s="473"/>
    </row>
    <row r="275" spans="3:4" s="470" customFormat="1">
      <c r="C275" s="473"/>
      <c r="D275" s="473"/>
    </row>
    <row r="276" spans="3:4" s="470" customFormat="1">
      <c r="C276" s="473"/>
      <c r="D276" s="473"/>
    </row>
    <row r="277" spans="3:4" s="470" customFormat="1">
      <c r="C277" s="473"/>
      <c r="D277" s="473"/>
    </row>
    <row r="278" spans="3:4" s="470" customFormat="1">
      <c r="C278" s="473"/>
      <c r="D278" s="473"/>
    </row>
    <row r="279" spans="3:4" s="470" customFormat="1">
      <c r="C279" s="473"/>
      <c r="D279" s="473"/>
    </row>
    <row r="280" spans="3:4" s="470" customFormat="1">
      <c r="C280" s="473"/>
      <c r="D280" s="473"/>
    </row>
    <row r="281" spans="3:4" s="470" customFormat="1">
      <c r="C281" s="473"/>
      <c r="D281" s="473"/>
    </row>
    <row r="282" spans="3:4" s="470" customFormat="1">
      <c r="C282" s="473"/>
      <c r="D282" s="473"/>
    </row>
    <row r="283" spans="3:4" s="470" customFormat="1">
      <c r="C283" s="473"/>
      <c r="D283" s="473"/>
    </row>
    <row r="284" spans="3:4" s="470" customFormat="1">
      <c r="C284" s="473"/>
      <c r="D284" s="473"/>
    </row>
    <row r="285" spans="3:4" s="470" customFormat="1">
      <c r="C285" s="473"/>
      <c r="D285" s="473"/>
    </row>
    <row r="286" spans="3:4" s="470" customFormat="1">
      <c r="C286" s="473"/>
      <c r="D286" s="473"/>
    </row>
    <row r="287" spans="3:4" s="470" customFormat="1">
      <c r="C287" s="473"/>
      <c r="D287" s="473"/>
    </row>
    <row r="288" spans="3:4" s="470" customFormat="1">
      <c r="C288" s="473"/>
      <c r="D288" s="473"/>
    </row>
    <row r="289" spans="3:4" s="470" customFormat="1">
      <c r="C289" s="473"/>
      <c r="D289" s="473"/>
    </row>
    <row r="290" spans="3:4" s="470" customFormat="1">
      <c r="C290" s="473"/>
      <c r="D290" s="473"/>
    </row>
    <row r="291" spans="3:4" s="470" customFormat="1">
      <c r="C291" s="473"/>
      <c r="D291" s="473"/>
    </row>
    <row r="292" spans="3:4" s="470" customFormat="1">
      <c r="C292" s="473"/>
      <c r="D292" s="473"/>
    </row>
    <row r="293" spans="3:4" s="470" customFormat="1">
      <c r="C293" s="473"/>
      <c r="D293" s="473"/>
    </row>
    <row r="294" spans="3:4" s="470" customFormat="1">
      <c r="C294" s="473"/>
      <c r="D294" s="473"/>
    </row>
    <row r="295" spans="3:4" s="470" customFormat="1">
      <c r="C295" s="473"/>
      <c r="D295" s="473"/>
    </row>
    <row r="296" spans="3:4" s="470" customFormat="1">
      <c r="C296" s="473"/>
      <c r="D296" s="473"/>
    </row>
    <row r="297" spans="3:4" s="470" customFormat="1">
      <c r="C297" s="473"/>
      <c r="D297" s="473"/>
    </row>
    <row r="298" spans="3:4" s="470" customFormat="1">
      <c r="C298" s="473"/>
      <c r="D298" s="473"/>
    </row>
    <row r="299" spans="3:4" s="470" customFormat="1">
      <c r="C299" s="473"/>
      <c r="D299" s="473"/>
    </row>
    <row r="300" spans="3:4" s="470" customFormat="1">
      <c r="C300" s="473"/>
      <c r="D300" s="473"/>
    </row>
    <row r="301" spans="3:4" s="470" customFormat="1">
      <c r="C301" s="473"/>
      <c r="D301" s="473"/>
    </row>
    <row r="302" spans="3:4" s="470" customFormat="1">
      <c r="C302" s="473"/>
      <c r="D302" s="473"/>
    </row>
    <row r="303" spans="3:4" s="470" customFormat="1">
      <c r="C303" s="473"/>
      <c r="D303" s="473"/>
    </row>
    <row r="304" spans="3:4" s="470" customFormat="1">
      <c r="C304" s="473"/>
      <c r="D304" s="473"/>
    </row>
    <row r="305" spans="3:4" s="470" customFormat="1">
      <c r="C305" s="473"/>
      <c r="D305" s="473"/>
    </row>
    <row r="306" spans="3:4" s="470" customFormat="1">
      <c r="C306" s="473"/>
      <c r="D306" s="473"/>
    </row>
    <row r="307" spans="3:4" s="470" customFormat="1">
      <c r="C307" s="473"/>
      <c r="D307" s="473"/>
    </row>
    <row r="308" spans="3:4" s="470" customFormat="1">
      <c r="C308" s="473"/>
      <c r="D308" s="473"/>
    </row>
    <row r="309" spans="3:4" s="470" customFormat="1">
      <c r="C309" s="473"/>
      <c r="D309" s="473"/>
    </row>
    <row r="310" spans="3:4" s="470" customFormat="1">
      <c r="C310" s="473"/>
      <c r="D310" s="473"/>
    </row>
    <row r="311" spans="3:4" s="470" customFormat="1">
      <c r="C311" s="473"/>
      <c r="D311" s="473"/>
    </row>
    <row r="312" spans="3:4" s="470" customFormat="1">
      <c r="C312" s="473"/>
      <c r="D312" s="473"/>
    </row>
    <row r="313" spans="3:4" s="470" customFormat="1">
      <c r="C313" s="473"/>
      <c r="D313" s="473"/>
    </row>
    <row r="314" spans="3:4" s="470" customFormat="1">
      <c r="C314" s="473"/>
      <c r="D314" s="473"/>
    </row>
    <row r="315" spans="3:4" s="470" customFormat="1">
      <c r="C315" s="473"/>
      <c r="D315" s="473"/>
    </row>
    <row r="316" spans="3:4" s="470" customFormat="1">
      <c r="C316" s="473"/>
      <c r="D316" s="473"/>
    </row>
    <row r="317" spans="3:4" s="470" customFormat="1">
      <c r="C317" s="473"/>
      <c r="D317" s="473"/>
    </row>
    <row r="318" spans="3:4" s="470" customFormat="1">
      <c r="C318" s="473"/>
      <c r="D318" s="473"/>
    </row>
    <row r="319" spans="3:4" s="470" customFormat="1">
      <c r="C319" s="473"/>
      <c r="D319" s="473"/>
    </row>
    <row r="320" spans="3:4" s="470" customFormat="1">
      <c r="C320" s="473"/>
      <c r="D320" s="473"/>
    </row>
    <row r="321" spans="3:4" s="470" customFormat="1">
      <c r="C321" s="473"/>
      <c r="D321" s="473"/>
    </row>
    <row r="322" spans="3:4" s="470" customFormat="1">
      <c r="C322" s="473"/>
      <c r="D322" s="473"/>
    </row>
    <row r="323" spans="3:4" s="470" customFormat="1">
      <c r="C323" s="473"/>
      <c r="D323" s="473"/>
    </row>
    <row r="324" spans="3:4" s="470" customFormat="1">
      <c r="C324" s="473"/>
      <c r="D324" s="473"/>
    </row>
    <row r="325" spans="3:4" s="470" customFormat="1">
      <c r="C325" s="473"/>
      <c r="D325" s="473"/>
    </row>
    <row r="326" spans="3:4" s="470" customFormat="1">
      <c r="C326" s="473"/>
      <c r="D326" s="473"/>
    </row>
    <row r="327" spans="3:4" s="470" customFormat="1">
      <c r="C327" s="473"/>
      <c r="D327" s="473"/>
    </row>
    <row r="328" spans="3:4" s="470" customFormat="1">
      <c r="C328" s="473"/>
      <c r="D328" s="473"/>
    </row>
    <row r="329" spans="3:4" s="470" customFormat="1">
      <c r="C329" s="473"/>
      <c r="D329" s="473"/>
    </row>
    <row r="330" spans="3:4" s="470" customFormat="1">
      <c r="C330" s="473"/>
      <c r="D330" s="473"/>
    </row>
    <row r="331" spans="3:4" s="470" customFormat="1">
      <c r="C331" s="473"/>
      <c r="D331" s="473"/>
    </row>
    <row r="332" spans="3:4" s="470" customFormat="1">
      <c r="C332" s="473"/>
      <c r="D332" s="473"/>
    </row>
    <row r="333" spans="3:4" s="470" customFormat="1">
      <c r="C333" s="473"/>
      <c r="D333" s="473"/>
    </row>
    <row r="334" spans="3:4" s="470" customFormat="1">
      <c r="C334" s="473"/>
      <c r="D334" s="473"/>
    </row>
    <row r="335" spans="3:4" s="470" customFormat="1">
      <c r="C335" s="473"/>
      <c r="D335" s="473"/>
    </row>
    <row r="336" spans="3:4" s="470" customFormat="1">
      <c r="C336" s="473"/>
      <c r="D336" s="473"/>
    </row>
    <row r="337" spans="3:4" s="470" customFormat="1">
      <c r="C337" s="473"/>
      <c r="D337" s="473"/>
    </row>
    <row r="338" spans="3:4" s="470" customFormat="1">
      <c r="C338" s="473"/>
      <c r="D338" s="473"/>
    </row>
    <row r="339" spans="3:4" s="470" customFormat="1">
      <c r="C339" s="473"/>
      <c r="D339" s="473"/>
    </row>
    <row r="340" spans="3:4" s="470" customFormat="1">
      <c r="C340" s="473"/>
      <c r="D340" s="473"/>
    </row>
    <row r="341" spans="3:4" s="470" customFormat="1">
      <c r="C341" s="473"/>
      <c r="D341" s="473"/>
    </row>
    <row r="342" spans="3:4" s="470" customFormat="1">
      <c r="C342" s="473"/>
      <c r="D342" s="473"/>
    </row>
    <row r="343" spans="3:4" s="470" customFormat="1">
      <c r="C343" s="473"/>
      <c r="D343" s="473"/>
    </row>
    <row r="344" spans="3:4" s="470" customFormat="1">
      <c r="C344" s="473"/>
      <c r="D344" s="473"/>
    </row>
    <row r="345" spans="3:4" s="470" customFormat="1">
      <c r="C345" s="473"/>
      <c r="D345" s="473"/>
    </row>
    <row r="346" spans="3:4" s="470" customFormat="1">
      <c r="C346" s="473"/>
      <c r="D346" s="473"/>
    </row>
    <row r="347" spans="3:4" s="470" customFormat="1">
      <c r="C347" s="473"/>
      <c r="D347" s="473"/>
    </row>
    <row r="348" spans="3:4" s="470" customFormat="1">
      <c r="C348" s="473"/>
      <c r="D348" s="473"/>
    </row>
    <row r="349" spans="3:4" s="470" customFormat="1">
      <c r="C349" s="473"/>
      <c r="D349" s="473"/>
    </row>
    <row r="350" spans="3:4" s="470" customFormat="1">
      <c r="C350" s="473"/>
      <c r="D350" s="473"/>
    </row>
    <row r="351" spans="3:4" s="470" customFormat="1">
      <c r="C351" s="473"/>
      <c r="D351" s="473"/>
    </row>
    <row r="352" spans="3:4" s="470" customFormat="1">
      <c r="C352" s="473"/>
      <c r="D352" s="473"/>
    </row>
    <row r="353" spans="3:4" s="470" customFormat="1">
      <c r="C353" s="473"/>
      <c r="D353" s="473"/>
    </row>
    <row r="354" spans="3:4" s="470" customFormat="1">
      <c r="C354" s="473"/>
      <c r="D354" s="473"/>
    </row>
    <row r="355" spans="3:4" s="470" customFormat="1">
      <c r="C355" s="473"/>
      <c r="D355" s="473"/>
    </row>
    <row r="356" spans="3:4" s="470" customFormat="1">
      <c r="C356" s="473"/>
      <c r="D356" s="473"/>
    </row>
    <row r="357" spans="3:4" s="470" customFormat="1">
      <c r="C357" s="473"/>
      <c r="D357" s="473"/>
    </row>
    <row r="358" spans="3:4" s="470" customFormat="1">
      <c r="C358" s="473"/>
      <c r="D358" s="473"/>
    </row>
    <row r="359" spans="3:4" s="470" customFormat="1">
      <c r="C359" s="473"/>
      <c r="D359" s="473"/>
    </row>
    <row r="360" spans="3:4" s="470" customFormat="1">
      <c r="C360" s="473"/>
      <c r="D360" s="473"/>
    </row>
    <row r="361" spans="3:4" s="470" customFormat="1">
      <c r="C361" s="473"/>
      <c r="D361" s="473"/>
    </row>
    <row r="362" spans="3:4" s="470" customFormat="1">
      <c r="C362" s="473"/>
      <c r="D362" s="473"/>
    </row>
    <row r="363" spans="3:4" s="470" customFormat="1">
      <c r="C363" s="473"/>
      <c r="D363" s="473"/>
    </row>
    <row r="364" spans="3:4" s="470" customFormat="1">
      <c r="C364" s="473"/>
      <c r="D364" s="473"/>
    </row>
    <row r="365" spans="3:4" s="470" customFormat="1">
      <c r="C365" s="473"/>
      <c r="D365" s="473"/>
    </row>
    <row r="366" spans="3:4" s="470" customFormat="1">
      <c r="C366" s="473"/>
      <c r="D366" s="473"/>
    </row>
    <row r="367" spans="3:4" s="470" customFormat="1">
      <c r="C367" s="473"/>
      <c r="D367" s="473"/>
    </row>
    <row r="368" spans="3:4" s="470" customFormat="1">
      <c r="C368" s="473"/>
      <c r="D368" s="473"/>
    </row>
    <row r="369" spans="3:4" s="470" customFormat="1">
      <c r="C369" s="473"/>
      <c r="D369" s="473"/>
    </row>
    <row r="370" spans="3:4" s="470" customFormat="1">
      <c r="C370" s="473"/>
      <c r="D370" s="473"/>
    </row>
    <row r="371" spans="3:4" s="470" customFormat="1">
      <c r="C371" s="473"/>
      <c r="D371" s="473"/>
    </row>
    <row r="372" spans="3:4" s="470" customFormat="1">
      <c r="C372" s="473"/>
      <c r="D372" s="473"/>
    </row>
    <row r="373" spans="3:4" s="470" customFormat="1">
      <c r="C373" s="473"/>
      <c r="D373" s="473"/>
    </row>
    <row r="374" spans="3:4" s="470" customFormat="1">
      <c r="C374" s="473"/>
      <c r="D374" s="473"/>
    </row>
    <row r="375" spans="3:4" s="470" customFormat="1">
      <c r="C375" s="473"/>
      <c r="D375" s="473"/>
    </row>
    <row r="376" spans="3:4" s="470" customFormat="1">
      <c r="C376" s="473"/>
      <c r="D376" s="473"/>
    </row>
    <row r="377" spans="3:4" s="470" customFormat="1">
      <c r="C377" s="473"/>
      <c r="D377" s="473"/>
    </row>
    <row r="378" spans="3:4" s="470" customFormat="1">
      <c r="C378" s="473"/>
      <c r="D378" s="473"/>
    </row>
    <row r="379" spans="3:4" s="470" customFormat="1">
      <c r="C379" s="473"/>
      <c r="D379" s="473"/>
    </row>
    <row r="380" spans="3:4" s="470" customFormat="1">
      <c r="C380" s="473"/>
      <c r="D380" s="473"/>
    </row>
    <row r="381" spans="3:4" s="470" customFormat="1">
      <c r="C381" s="473"/>
      <c r="D381" s="473"/>
    </row>
    <row r="382" spans="3:4" s="470" customFormat="1">
      <c r="C382" s="473"/>
      <c r="D382" s="473"/>
    </row>
    <row r="383" spans="3:4" s="470" customFormat="1">
      <c r="C383" s="473"/>
      <c r="D383" s="473"/>
    </row>
    <row r="384" spans="3:4" s="470" customFormat="1">
      <c r="C384" s="473"/>
      <c r="D384" s="473"/>
    </row>
    <row r="385" spans="3:4" s="470" customFormat="1">
      <c r="C385" s="473"/>
      <c r="D385" s="473"/>
    </row>
    <row r="386" spans="3:4" s="470" customFormat="1">
      <c r="C386" s="473"/>
      <c r="D386" s="473"/>
    </row>
    <row r="387" spans="3:4" s="470" customFormat="1">
      <c r="C387" s="473"/>
      <c r="D387" s="473"/>
    </row>
    <row r="388" spans="3:4" s="470" customFormat="1">
      <c r="C388" s="473"/>
      <c r="D388" s="473"/>
    </row>
    <row r="389" spans="3:4" s="470" customFormat="1">
      <c r="C389" s="473"/>
      <c r="D389" s="473"/>
    </row>
    <row r="390" spans="3:4" s="470" customFormat="1">
      <c r="C390" s="473"/>
      <c r="D390" s="473"/>
    </row>
    <row r="391" spans="3:4" s="470" customFormat="1">
      <c r="C391" s="473"/>
      <c r="D391" s="473"/>
    </row>
    <row r="392" spans="3:4" s="470" customFormat="1">
      <c r="C392" s="473"/>
      <c r="D392" s="473"/>
    </row>
    <row r="393" spans="3:4" s="470" customFormat="1">
      <c r="C393" s="473"/>
      <c r="D393" s="473"/>
    </row>
    <row r="394" spans="3:4" s="470" customFormat="1">
      <c r="C394" s="473"/>
      <c r="D394" s="473"/>
    </row>
    <row r="395" spans="3:4" s="470" customFormat="1">
      <c r="C395" s="473"/>
      <c r="D395" s="473"/>
    </row>
    <row r="396" spans="3:4" s="470" customFormat="1">
      <c r="C396" s="473"/>
      <c r="D396" s="473"/>
    </row>
    <row r="397" spans="3:4" s="470" customFormat="1">
      <c r="C397" s="473"/>
      <c r="D397" s="473"/>
    </row>
    <row r="398" spans="3:4" s="470" customFormat="1">
      <c r="C398" s="473"/>
      <c r="D398" s="473"/>
    </row>
    <row r="399" spans="3:4" s="470" customFormat="1">
      <c r="C399" s="473"/>
      <c r="D399" s="473"/>
    </row>
    <row r="400" spans="3:4" s="470" customFormat="1">
      <c r="C400" s="473"/>
      <c r="D400" s="473"/>
    </row>
    <row r="401" spans="3:4" s="470" customFormat="1">
      <c r="C401" s="473"/>
      <c r="D401" s="473"/>
    </row>
    <row r="402" spans="3:4" s="470" customFormat="1">
      <c r="C402" s="473"/>
      <c r="D402" s="473"/>
    </row>
    <row r="403" spans="3:4" s="470" customFormat="1">
      <c r="C403" s="473"/>
      <c r="D403" s="473"/>
    </row>
    <row r="404" spans="3:4" s="470" customFormat="1">
      <c r="C404" s="473"/>
      <c r="D404" s="473"/>
    </row>
    <row r="405" spans="3:4" s="470" customFormat="1">
      <c r="C405" s="473"/>
      <c r="D405" s="473"/>
    </row>
    <row r="406" spans="3:4" s="470" customFormat="1">
      <c r="C406" s="473"/>
      <c r="D406" s="473"/>
    </row>
    <row r="407" spans="3:4" s="470" customFormat="1">
      <c r="C407" s="473"/>
      <c r="D407" s="473"/>
    </row>
    <row r="408" spans="3:4" s="470" customFormat="1">
      <c r="C408" s="473"/>
      <c r="D408" s="473"/>
    </row>
    <row r="409" spans="3:4" s="470" customFormat="1">
      <c r="C409" s="473"/>
      <c r="D409" s="473"/>
    </row>
    <row r="410" spans="3:4" s="470" customFormat="1">
      <c r="C410" s="473"/>
      <c r="D410" s="473"/>
    </row>
    <row r="411" spans="3:4" s="470" customFormat="1">
      <c r="C411" s="473"/>
      <c r="D411" s="473"/>
    </row>
    <row r="412" spans="3:4" s="470" customFormat="1">
      <c r="C412" s="473"/>
      <c r="D412" s="473"/>
    </row>
    <row r="413" spans="3:4" s="470" customFormat="1">
      <c r="C413" s="473"/>
      <c r="D413" s="473"/>
    </row>
    <row r="414" spans="3:4" s="470" customFormat="1">
      <c r="C414" s="473"/>
      <c r="D414" s="473"/>
    </row>
    <row r="415" spans="3:4" s="470" customFormat="1">
      <c r="C415" s="473"/>
      <c r="D415" s="473"/>
    </row>
    <row r="416" spans="3:4" s="470" customFormat="1">
      <c r="C416" s="473"/>
      <c r="D416" s="473"/>
    </row>
    <row r="417" spans="3:4" s="470" customFormat="1">
      <c r="C417" s="473"/>
      <c r="D417" s="473"/>
    </row>
    <row r="418" spans="3:4" s="470" customFormat="1">
      <c r="C418" s="473"/>
      <c r="D418" s="473"/>
    </row>
    <row r="419" spans="3:4" s="470" customFormat="1">
      <c r="C419" s="473"/>
      <c r="D419" s="473"/>
    </row>
    <row r="420" spans="3:4" s="470" customFormat="1">
      <c r="C420" s="473"/>
      <c r="D420" s="473"/>
    </row>
    <row r="421" spans="3:4" s="470" customFormat="1">
      <c r="C421" s="473"/>
      <c r="D421" s="473"/>
    </row>
    <row r="422" spans="3:4" s="470" customFormat="1">
      <c r="C422" s="473"/>
      <c r="D422" s="473"/>
    </row>
    <row r="423" spans="3:4" s="470" customFormat="1">
      <c r="C423" s="473"/>
      <c r="D423" s="473"/>
    </row>
    <row r="424" spans="3:4" s="470" customFormat="1">
      <c r="C424" s="473"/>
      <c r="D424" s="473"/>
    </row>
    <row r="425" spans="3:4" s="470" customFormat="1">
      <c r="C425" s="473"/>
      <c r="D425" s="473"/>
    </row>
    <row r="426" spans="3:4" s="470" customFormat="1">
      <c r="C426" s="473"/>
      <c r="D426" s="473"/>
    </row>
    <row r="427" spans="3:4" s="470" customFormat="1">
      <c r="C427" s="473"/>
      <c r="D427" s="473"/>
    </row>
    <row r="428" spans="3:4" s="470" customFormat="1">
      <c r="C428" s="473"/>
      <c r="D428" s="473"/>
    </row>
    <row r="429" spans="3:4" s="470" customFormat="1">
      <c r="C429" s="473"/>
      <c r="D429" s="473"/>
    </row>
    <row r="430" spans="3:4" s="470" customFormat="1">
      <c r="C430" s="473"/>
      <c r="D430" s="473"/>
    </row>
    <row r="431" spans="3:4" s="470" customFormat="1">
      <c r="C431" s="473"/>
      <c r="D431" s="473"/>
    </row>
    <row r="432" spans="3:4" s="470" customFormat="1">
      <c r="C432" s="473"/>
      <c r="D432" s="473"/>
    </row>
    <row r="433" spans="1:24">
      <c r="A433" s="470"/>
      <c r="B433" s="470"/>
      <c r="C433" s="473"/>
      <c r="D433" s="473"/>
      <c r="E433" s="470"/>
      <c r="F433" s="470"/>
      <c r="G433" s="470"/>
      <c r="H433" s="470"/>
      <c r="I433" s="470"/>
      <c r="J433" s="470"/>
      <c r="K433" s="470"/>
      <c r="L433" s="470"/>
      <c r="M433" s="470"/>
      <c r="N433" s="470"/>
      <c r="O433" s="470"/>
      <c r="P433" s="470"/>
      <c r="Q433" s="470"/>
      <c r="R433" s="470"/>
      <c r="S433" s="470"/>
      <c r="T433" s="470"/>
      <c r="U433" s="470"/>
      <c r="V433" s="470"/>
      <c r="W433" s="470"/>
      <c r="X433" s="470"/>
    </row>
    <row r="434" spans="1:24">
      <c r="A434" s="470"/>
      <c r="B434" s="470"/>
      <c r="C434" s="473"/>
      <c r="D434" s="473"/>
      <c r="E434" s="470"/>
      <c r="F434" s="470"/>
      <c r="G434" s="470"/>
      <c r="H434" s="470"/>
      <c r="I434" s="470"/>
      <c r="J434" s="470"/>
      <c r="K434" s="470"/>
      <c r="L434" s="470"/>
      <c r="M434" s="470"/>
      <c r="N434" s="470"/>
      <c r="O434" s="470"/>
      <c r="P434" s="470"/>
      <c r="Q434" s="470"/>
      <c r="R434" s="470"/>
      <c r="S434" s="470"/>
      <c r="T434" s="470"/>
      <c r="U434" s="470"/>
      <c r="V434" s="470"/>
      <c r="W434" s="470"/>
      <c r="X434" s="470"/>
    </row>
    <row r="435" spans="1:24">
      <c r="I435" s="470"/>
      <c r="J435" s="470"/>
      <c r="K435" s="470"/>
      <c r="L435" s="470"/>
      <c r="M435" s="470"/>
      <c r="N435" s="470"/>
      <c r="O435" s="470"/>
      <c r="P435" s="470"/>
      <c r="Q435" s="470"/>
      <c r="R435" s="470"/>
      <c r="S435" s="470"/>
    </row>
    <row r="436" spans="1:24">
      <c r="I436" s="470"/>
      <c r="J436" s="470"/>
      <c r="K436" s="470"/>
      <c r="L436" s="470"/>
      <c r="M436" s="470"/>
      <c r="N436" s="470"/>
      <c r="O436" s="470"/>
      <c r="P436" s="470"/>
      <c r="Q436" s="470"/>
      <c r="R436" s="470"/>
      <c r="S436" s="470"/>
    </row>
    <row r="437" spans="1:24">
      <c r="I437" s="470"/>
      <c r="J437" s="470"/>
      <c r="K437" s="470"/>
      <c r="L437" s="470"/>
      <c r="M437" s="470"/>
      <c r="N437" s="470"/>
      <c r="O437" s="470"/>
      <c r="P437" s="470"/>
      <c r="Q437" s="470"/>
      <c r="R437" s="470"/>
      <c r="S437" s="470"/>
    </row>
    <row r="438" spans="1:24">
      <c r="I438" s="470"/>
      <c r="J438" s="470"/>
      <c r="K438" s="470"/>
      <c r="L438" s="470"/>
      <c r="M438" s="470"/>
      <c r="N438" s="470"/>
      <c r="O438" s="470"/>
      <c r="P438" s="470"/>
      <c r="Q438" s="470"/>
      <c r="R438" s="470"/>
      <c r="S438" s="470"/>
    </row>
    <row r="439" spans="1:24">
      <c r="I439" s="470"/>
      <c r="J439" s="470"/>
      <c r="K439" s="470"/>
      <c r="L439" s="470"/>
      <c r="M439" s="470"/>
      <c r="N439" s="470"/>
      <c r="O439" s="470"/>
      <c r="P439" s="470"/>
      <c r="Q439" s="470"/>
      <c r="R439" s="470"/>
      <c r="S439" s="470"/>
    </row>
    <row r="440" spans="1:24">
      <c r="I440" s="470"/>
      <c r="J440" s="470"/>
      <c r="K440" s="470"/>
      <c r="L440" s="470"/>
      <c r="M440" s="470"/>
      <c r="N440" s="470"/>
      <c r="O440" s="470"/>
      <c r="P440" s="470"/>
      <c r="Q440" s="470"/>
      <c r="R440" s="470"/>
      <c r="S440" s="470"/>
    </row>
    <row r="441" spans="1:24">
      <c r="I441" s="470"/>
      <c r="J441" s="470"/>
      <c r="K441" s="470"/>
      <c r="L441" s="470"/>
      <c r="M441" s="470"/>
      <c r="N441" s="470"/>
      <c r="O441" s="470"/>
      <c r="P441" s="470"/>
      <c r="Q441" s="470"/>
      <c r="R441" s="470"/>
      <c r="S441" s="470"/>
    </row>
    <row r="442" spans="1:24">
      <c r="I442" s="470"/>
      <c r="J442" s="470"/>
      <c r="K442" s="470"/>
      <c r="L442" s="470"/>
      <c r="M442" s="470"/>
      <c r="N442" s="470"/>
      <c r="O442" s="470"/>
      <c r="P442" s="470"/>
      <c r="Q442" s="470"/>
      <c r="R442" s="470"/>
      <c r="S442" s="470"/>
    </row>
    <row r="443" spans="1:24">
      <c r="I443" s="470"/>
      <c r="J443" s="470"/>
      <c r="K443" s="470"/>
      <c r="L443" s="470"/>
      <c r="M443" s="470"/>
      <c r="N443" s="470"/>
      <c r="O443" s="470"/>
      <c r="P443" s="470"/>
      <c r="Q443" s="470"/>
      <c r="R443" s="470"/>
      <c r="S443" s="470"/>
    </row>
    <row r="444" spans="1:24">
      <c r="A444" s="470"/>
      <c r="B444" s="470"/>
      <c r="C444" s="473"/>
      <c r="D444" s="473"/>
      <c r="E444" s="470"/>
      <c r="F444" s="470"/>
      <c r="G444" s="470"/>
      <c r="H444" s="470"/>
      <c r="I444" s="470"/>
      <c r="J444" s="470"/>
      <c r="K444" s="470"/>
      <c r="L444" s="470"/>
      <c r="M444" s="470"/>
      <c r="N444" s="470"/>
      <c r="O444" s="470"/>
      <c r="P444" s="470"/>
      <c r="Q444" s="470"/>
      <c r="R444" s="470"/>
      <c r="S444" s="470"/>
      <c r="T444" s="470"/>
      <c r="U444" s="470"/>
      <c r="V444" s="470"/>
      <c r="W444" s="470"/>
      <c r="X444" s="470"/>
    </row>
    <row r="445" spans="1:24">
      <c r="A445" s="470"/>
      <c r="B445" s="470"/>
      <c r="C445" s="473"/>
      <c r="D445" s="473"/>
      <c r="E445" s="470"/>
      <c r="F445" s="470"/>
      <c r="G445" s="470"/>
      <c r="H445" s="470"/>
      <c r="I445" s="470"/>
      <c r="J445" s="470"/>
      <c r="K445" s="470"/>
      <c r="L445" s="470"/>
      <c r="M445" s="470"/>
      <c r="N445" s="470"/>
      <c r="O445" s="470"/>
      <c r="P445" s="470"/>
      <c r="Q445" s="470"/>
      <c r="R445" s="470"/>
      <c r="S445" s="470"/>
      <c r="T445" s="470"/>
      <c r="U445" s="470"/>
      <c r="V445" s="470"/>
      <c r="W445" s="470"/>
      <c r="X445" s="470"/>
    </row>
    <row r="446" spans="1:24">
      <c r="A446" s="470"/>
      <c r="B446" s="470"/>
      <c r="C446" s="473"/>
      <c r="D446" s="473"/>
      <c r="E446" s="470"/>
      <c r="F446" s="470"/>
      <c r="G446" s="470"/>
      <c r="H446" s="470"/>
      <c r="I446" s="470"/>
      <c r="J446" s="470"/>
      <c r="K446" s="470"/>
      <c r="L446" s="470"/>
      <c r="M446" s="470"/>
      <c r="N446" s="470"/>
      <c r="O446" s="470"/>
      <c r="P446" s="470"/>
      <c r="Q446" s="470"/>
      <c r="R446" s="470"/>
      <c r="S446" s="470"/>
      <c r="T446" s="470"/>
      <c r="U446" s="470"/>
      <c r="V446" s="470"/>
      <c r="W446" s="470"/>
      <c r="X446" s="470"/>
    </row>
    <row r="447" spans="1:24">
      <c r="A447" s="470"/>
      <c r="B447" s="470"/>
      <c r="C447" s="473"/>
      <c r="D447" s="473"/>
      <c r="E447" s="470"/>
      <c r="F447" s="470"/>
      <c r="G447" s="470"/>
      <c r="H447" s="470"/>
      <c r="I447" s="470"/>
      <c r="J447" s="470"/>
      <c r="K447" s="470"/>
      <c r="L447" s="470"/>
      <c r="M447" s="470"/>
      <c r="N447" s="470"/>
      <c r="O447" s="470"/>
      <c r="P447" s="470"/>
      <c r="Q447" s="470"/>
      <c r="R447" s="470"/>
      <c r="S447" s="470"/>
      <c r="T447" s="470"/>
      <c r="U447" s="470"/>
      <c r="V447" s="470"/>
      <c r="W447" s="470"/>
      <c r="X447" s="470"/>
    </row>
    <row r="448" spans="1:24">
      <c r="A448" s="470"/>
      <c r="B448" s="470"/>
      <c r="C448" s="473"/>
      <c r="D448" s="473"/>
      <c r="E448" s="470"/>
      <c r="F448" s="470"/>
      <c r="G448" s="470"/>
      <c r="H448" s="470"/>
      <c r="I448" s="470"/>
      <c r="J448" s="470"/>
      <c r="K448" s="470"/>
      <c r="L448" s="470"/>
      <c r="M448" s="470"/>
      <c r="N448" s="470"/>
      <c r="O448" s="470"/>
      <c r="P448" s="470"/>
      <c r="Q448" s="470"/>
      <c r="R448" s="470"/>
      <c r="S448" s="470"/>
      <c r="T448" s="470"/>
      <c r="U448" s="470"/>
      <c r="V448" s="470"/>
      <c r="W448" s="470"/>
      <c r="X448" s="470"/>
    </row>
    <row r="449" spans="3:4" s="470" customFormat="1">
      <c r="C449" s="473"/>
      <c r="D449" s="473"/>
    </row>
    <row r="450" spans="3:4" s="470" customFormat="1">
      <c r="C450" s="473"/>
      <c r="D450" s="473"/>
    </row>
    <row r="451" spans="3:4" s="470" customFormat="1">
      <c r="C451" s="473"/>
      <c r="D451" s="473"/>
    </row>
    <row r="452" spans="3:4" s="470" customFormat="1">
      <c r="C452" s="473"/>
      <c r="D452" s="473"/>
    </row>
    <row r="453" spans="3:4" s="470" customFormat="1">
      <c r="C453" s="473"/>
      <c r="D453" s="473"/>
    </row>
    <row r="454" spans="3:4" s="470" customFormat="1">
      <c r="C454" s="473"/>
      <c r="D454" s="473"/>
    </row>
    <row r="455" spans="3:4" s="470" customFormat="1">
      <c r="C455" s="473"/>
      <c r="D455" s="473"/>
    </row>
    <row r="456" spans="3:4" s="470" customFormat="1">
      <c r="C456" s="473"/>
      <c r="D456" s="473"/>
    </row>
    <row r="457" spans="3:4" s="470" customFormat="1">
      <c r="C457" s="473"/>
      <c r="D457" s="473"/>
    </row>
    <row r="458" spans="3:4" s="470" customFormat="1">
      <c r="C458" s="473"/>
      <c r="D458" s="473"/>
    </row>
    <row r="459" spans="3:4" s="470" customFormat="1">
      <c r="C459" s="473"/>
      <c r="D459" s="473"/>
    </row>
    <row r="460" spans="3:4" s="470" customFormat="1">
      <c r="C460" s="473"/>
      <c r="D460" s="473"/>
    </row>
    <row r="461" spans="3:4" s="470" customFormat="1">
      <c r="C461" s="473"/>
      <c r="D461" s="473"/>
    </row>
    <row r="462" spans="3:4" s="470" customFormat="1">
      <c r="C462" s="473"/>
      <c r="D462" s="473"/>
    </row>
    <row r="463" spans="3:4" s="470" customFormat="1">
      <c r="C463" s="473"/>
      <c r="D463" s="473"/>
    </row>
    <row r="464" spans="3:4" s="470" customFormat="1">
      <c r="C464" s="473"/>
      <c r="D464" s="473"/>
    </row>
    <row r="465" spans="3:4" s="470" customFormat="1">
      <c r="C465" s="473"/>
      <c r="D465" s="473"/>
    </row>
    <row r="466" spans="3:4" s="470" customFormat="1">
      <c r="C466" s="473"/>
      <c r="D466" s="473"/>
    </row>
    <row r="467" spans="3:4" s="470" customFormat="1">
      <c r="C467" s="473"/>
      <c r="D467" s="473"/>
    </row>
    <row r="468" spans="3:4" s="470" customFormat="1">
      <c r="C468" s="473"/>
      <c r="D468" s="473"/>
    </row>
    <row r="469" spans="3:4" s="470" customFormat="1">
      <c r="C469" s="473"/>
      <c r="D469" s="473"/>
    </row>
    <row r="470" spans="3:4" s="470" customFormat="1">
      <c r="C470" s="473"/>
      <c r="D470" s="473"/>
    </row>
    <row r="471" spans="3:4" s="470" customFormat="1">
      <c r="C471" s="473"/>
      <c r="D471" s="473"/>
    </row>
    <row r="472" spans="3:4" s="470" customFormat="1">
      <c r="C472" s="473"/>
      <c r="D472" s="473"/>
    </row>
    <row r="473" spans="3:4" s="470" customFormat="1">
      <c r="C473" s="473"/>
      <c r="D473" s="473"/>
    </row>
    <row r="474" spans="3:4" s="470" customFormat="1">
      <c r="C474" s="473"/>
      <c r="D474" s="473"/>
    </row>
    <row r="475" spans="3:4" s="470" customFormat="1">
      <c r="C475" s="473"/>
      <c r="D475" s="473"/>
    </row>
    <row r="476" spans="3:4" s="470" customFormat="1">
      <c r="C476" s="473"/>
      <c r="D476" s="473"/>
    </row>
    <row r="477" spans="3:4" s="470" customFormat="1">
      <c r="C477" s="473"/>
      <c r="D477" s="473"/>
    </row>
    <row r="478" spans="3:4" s="470" customFormat="1">
      <c r="C478" s="473"/>
      <c r="D478" s="473"/>
    </row>
    <row r="479" spans="3:4" s="470" customFormat="1">
      <c r="C479" s="473"/>
      <c r="D479" s="473"/>
    </row>
    <row r="480" spans="3:4" s="470" customFormat="1">
      <c r="C480" s="473"/>
      <c r="D480" s="473"/>
    </row>
    <row r="481" spans="3:4" s="470" customFormat="1">
      <c r="C481" s="473"/>
      <c r="D481" s="473"/>
    </row>
    <row r="482" spans="3:4" s="470" customFormat="1">
      <c r="C482" s="473"/>
      <c r="D482" s="473"/>
    </row>
    <row r="483" spans="3:4" s="470" customFormat="1">
      <c r="C483" s="473"/>
      <c r="D483" s="473"/>
    </row>
    <row r="484" spans="3:4" s="470" customFormat="1">
      <c r="C484" s="473"/>
      <c r="D484" s="473"/>
    </row>
    <row r="485" spans="3:4" s="470" customFormat="1">
      <c r="C485" s="473"/>
      <c r="D485" s="473"/>
    </row>
    <row r="486" spans="3:4" s="470" customFormat="1">
      <c r="C486" s="473"/>
      <c r="D486" s="473"/>
    </row>
    <row r="487" spans="3:4" s="470" customFormat="1">
      <c r="C487" s="473"/>
      <c r="D487" s="473"/>
    </row>
    <row r="488" spans="3:4" s="470" customFormat="1">
      <c r="C488" s="473"/>
      <c r="D488" s="473"/>
    </row>
    <row r="489" spans="3:4" s="470" customFormat="1">
      <c r="C489" s="473"/>
      <c r="D489" s="473"/>
    </row>
    <row r="490" spans="3:4" s="470" customFormat="1">
      <c r="C490" s="473"/>
      <c r="D490" s="473"/>
    </row>
    <row r="491" spans="3:4" s="470" customFormat="1">
      <c r="C491" s="473"/>
      <c r="D491" s="473"/>
    </row>
    <row r="492" spans="3:4" s="470" customFormat="1">
      <c r="C492" s="473"/>
      <c r="D492" s="473"/>
    </row>
    <row r="493" spans="3:4" s="470" customFormat="1">
      <c r="C493" s="473"/>
      <c r="D493" s="473"/>
    </row>
  </sheetData>
  <mergeCells count="33">
    <mergeCell ref="K5:N6"/>
    <mergeCell ref="O5:O11"/>
    <mergeCell ref="P5:S6"/>
    <mergeCell ref="T5:T11"/>
    <mergeCell ref="R9:R11"/>
    <mergeCell ref="S9:S11"/>
    <mergeCell ref="L7:N7"/>
    <mergeCell ref="G8:G11"/>
    <mergeCell ref="H8:H11"/>
    <mergeCell ref="L8:L11"/>
    <mergeCell ref="M8:N8"/>
    <mergeCell ref="Q8:Q11"/>
    <mergeCell ref="M9:M11"/>
    <mergeCell ref="N9:N11"/>
    <mergeCell ref="P7:P11"/>
    <mergeCell ref="Q7:S7"/>
    <mergeCell ref="R8:S8"/>
    <mergeCell ref="A1:T1"/>
    <mergeCell ref="A2:T2"/>
    <mergeCell ref="A3:T3"/>
    <mergeCell ref="A4:T4"/>
    <mergeCell ref="A5:A11"/>
    <mergeCell ref="B5:B11"/>
    <mergeCell ref="C5:C11"/>
    <mergeCell ref="D5:D11"/>
    <mergeCell ref="E5:E11"/>
    <mergeCell ref="F5:H6"/>
    <mergeCell ref="F7:F11"/>
    <mergeCell ref="G7:H7"/>
    <mergeCell ref="I7:I11"/>
    <mergeCell ref="J7:J11"/>
    <mergeCell ref="K7:K11"/>
    <mergeCell ref="I5:J6"/>
  </mergeCells>
  <pageMargins left="0.28000000000000003" right="0" top="0.5" bottom="0.25" header="0.3" footer="0.3"/>
  <pageSetup paperSize="9" scale="60" firstPageNumber="20" orientation="landscape" useFirstPageNumber="1" verticalDpi="0" r:id="rId1"/>
  <headerFooter>
    <oddHeader>&amp;C&amp;P</oddHeader>
  </headerFooter>
  <rowBreaks count="1" manualBreakCount="1">
    <brk id="1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9"/>
  <sheetViews>
    <sheetView showZeros="0" view="pageBreakPreview" topLeftCell="A7" zoomScale="85" zoomScaleNormal="60" zoomScaleSheetLayoutView="85" workbookViewId="0">
      <pane xSplit="3" ySplit="12" topLeftCell="H19" activePane="bottomRight" state="frozen"/>
      <selection activeCell="A7" sqref="A7"/>
      <selection pane="topRight" activeCell="D7" sqref="D7"/>
      <selection pane="bottomLeft" activeCell="A19" sqref="A19"/>
      <selection pane="bottomRight" activeCell="AA17" sqref="AA17"/>
    </sheetView>
  </sheetViews>
  <sheetFormatPr defaultColWidth="9.125" defaultRowHeight="15.75"/>
  <cols>
    <col min="1" max="1" width="6.25" style="161" customWidth="1"/>
    <col min="2" max="2" width="41" style="175" customWidth="1"/>
    <col min="3" max="3" width="10.25" style="175" hidden="1" customWidth="1"/>
    <col min="4" max="4" width="19.625" style="176" customWidth="1"/>
    <col min="5" max="5" width="14.375" style="177" customWidth="1"/>
    <col min="6" max="6" width="12.875" style="177" customWidth="1"/>
    <col min="7" max="7" width="13.25" style="177" customWidth="1"/>
    <col min="8" max="8" width="11.625" style="177" customWidth="1"/>
    <col min="9" max="9" width="12.125" style="177" hidden="1" customWidth="1"/>
    <col min="10" max="10" width="12.375" style="177" hidden="1" customWidth="1"/>
    <col min="11" max="11" width="13.25" style="177" hidden="1" customWidth="1"/>
    <col min="12" max="12" width="10.625" style="177" hidden="1" customWidth="1"/>
    <col min="13" max="14" width="15.625" style="177" customWidth="1"/>
    <col min="15" max="15" width="12.25" style="177" customWidth="1"/>
    <col min="16" max="17" width="11.375" style="177" customWidth="1"/>
    <col min="18" max="18" width="16.625" style="177" customWidth="1"/>
    <col min="19" max="20" width="11.375" style="177" customWidth="1"/>
    <col min="21" max="21" width="13.125" style="177" customWidth="1"/>
    <col min="22" max="22" width="9.375" style="177" hidden="1" customWidth="1"/>
    <col min="23" max="23" width="10.375" style="177" hidden="1" customWidth="1"/>
    <col min="24" max="24" width="2.625" style="177" hidden="1" customWidth="1"/>
    <col min="25" max="25" width="9.125" style="160"/>
    <col min="26" max="26" width="9.125" style="160" customWidth="1"/>
    <col min="27" max="27" width="18.375" style="160" customWidth="1"/>
    <col min="28" max="16384" width="9.125" style="160"/>
  </cols>
  <sheetData>
    <row r="1" spans="1:27" s="279" customFormat="1" hidden="1">
      <c r="A1" s="889" t="s">
        <v>407</v>
      </c>
      <c r="B1" s="889"/>
      <c r="C1" s="889"/>
      <c r="D1" s="889"/>
      <c r="E1" s="889"/>
      <c r="F1" s="889"/>
      <c r="G1" s="889"/>
      <c r="H1" s="889"/>
      <c r="I1" s="889"/>
      <c r="J1" s="324"/>
      <c r="K1" s="324" t="s">
        <v>0</v>
      </c>
      <c r="L1" s="325"/>
      <c r="M1" s="325"/>
      <c r="N1" s="325"/>
      <c r="O1" s="325"/>
      <c r="P1" s="325"/>
      <c r="Q1" s="325"/>
      <c r="R1" s="325"/>
      <c r="S1" s="325"/>
      <c r="T1" s="325"/>
      <c r="U1" s="277"/>
      <c r="V1" s="278"/>
      <c r="W1" s="278"/>
      <c r="X1" s="278"/>
    </row>
    <row r="2" spans="1:27" s="279" customFormat="1" hidden="1">
      <c r="A2" s="890" t="s">
        <v>447</v>
      </c>
      <c r="B2" s="890"/>
      <c r="C2" s="890"/>
      <c r="D2" s="890"/>
      <c r="E2" s="890"/>
      <c r="F2" s="890"/>
      <c r="G2" s="890"/>
      <c r="H2" s="890"/>
      <c r="I2" s="890"/>
      <c r="J2" s="326"/>
      <c r="K2" s="326" t="s">
        <v>2</v>
      </c>
      <c r="L2" s="327"/>
      <c r="M2" s="327"/>
      <c r="N2" s="327"/>
      <c r="O2" s="327"/>
      <c r="P2" s="327"/>
      <c r="Q2" s="327"/>
      <c r="R2" s="327"/>
      <c r="S2" s="327"/>
      <c r="T2" s="327"/>
      <c r="U2" s="327"/>
      <c r="V2" s="278"/>
      <c r="W2" s="278"/>
      <c r="X2" s="278"/>
    </row>
    <row r="3" spans="1:27" s="279" customFormat="1" hidden="1">
      <c r="A3" s="891" t="s">
        <v>3</v>
      </c>
      <c r="B3" s="891"/>
      <c r="C3" s="891"/>
      <c r="D3" s="891"/>
      <c r="E3" s="891"/>
      <c r="F3" s="891"/>
      <c r="G3" s="891"/>
      <c r="H3" s="891"/>
      <c r="I3" s="891"/>
      <c r="J3" s="891"/>
      <c r="K3" s="891"/>
      <c r="L3" s="891"/>
      <c r="M3" s="891"/>
      <c r="N3" s="891"/>
      <c r="O3" s="891"/>
      <c r="P3" s="891"/>
      <c r="Q3" s="891"/>
      <c r="R3" s="891"/>
      <c r="S3" s="891"/>
      <c r="T3" s="891"/>
      <c r="U3" s="891"/>
      <c r="V3" s="278"/>
      <c r="W3" s="278"/>
      <c r="X3" s="278"/>
    </row>
    <row r="4" spans="1:27" s="279" customFormat="1">
      <c r="A4" s="893" t="s">
        <v>967</v>
      </c>
      <c r="B4" s="893"/>
      <c r="C4" s="893"/>
      <c r="D4" s="893"/>
      <c r="E4" s="893"/>
      <c r="F4" s="893"/>
      <c r="G4" s="893"/>
      <c r="H4" s="893"/>
      <c r="I4" s="893"/>
      <c r="J4" s="893"/>
      <c r="K4" s="893"/>
      <c r="L4" s="893"/>
      <c r="M4" s="893"/>
      <c r="N4" s="893"/>
      <c r="O4" s="893"/>
      <c r="P4" s="893"/>
      <c r="Q4" s="893"/>
      <c r="R4" s="893"/>
      <c r="S4" s="893"/>
      <c r="T4" s="893"/>
      <c r="U4" s="893"/>
      <c r="V4" s="278"/>
      <c r="W4" s="278"/>
      <c r="X4" s="278"/>
    </row>
    <row r="5" spans="1:27" s="175" customFormat="1">
      <c r="A5" s="889" t="s">
        <v>575</v>
      </c>
      <c r="B5" s="889"/>
      <c r="C5" s="889"/>
      <c r="D5" s="889"/>
      <c r="E5" s="889"/>
      <c r="F5" s="889"/>
      <c r="G5" s="889"/>
      <c r="H5" s="889"/>
      <c r="I5" s="889"/>
      <c r="J5" s="889"/>
      <c r="K5" s="889"/>
      <c r="L5" s="889"/>
      <c r="M5" s="889"/>
      <c r="N5" s="889"/>
      <c r="O5" s="889"/>
      <c r="P5" s="889"/>
      <c r="Q5" s="889"/>
      <c r="R5" s="889"/>
      <c r="S5" s="889"/>
      <c r="T5" s="889"/>
      <c r="U5" s="889"/>
      <c r="V5" s="280"/>
      <c r="W5" s="280"/>
      <c r="X5" s="280"/>
    </row>
    <row r="6" spans="1:27" s="175" customFormat="1">
      <c r="A6" s="894" t="str">
        <f>'BM19'!A6:P6</f>
        <v>(Kèm theo Báo cáo số                     /BC-UBND  ngày             tháng 4 năm 2021 của UBND tỉnh Điện Biên )</v>
      </c>
      <c r="B6" s="894"/>
      <c r="C6" s="894"/>
      <c r="D6" s="894"/>
      <c r="E6" s="894"/>
      <c r="F6" s="894"/>
      <c r="G6" s="894"/>
      <c r="H6" s="894"/>
      <c r="I6" s="894"/>
      <c r="J6" s="894"/>
      <c r="K6" s="894"/>
      <c r="L6" s="894"/>
      <c r="M6" s="894"/>
      <c r="N6" s="894"/>
      <c r="O6" s="894"/>
      <c r="P6" s="894"/>
      <c r="Q6" s="894"/>
      <c r="R6" s="894"/>
      <c r="S6" s="894"/>
      <c r="T6" s="894"/>
      <c r="U6" s="894"/>
      <c r="V6" s="280"/>
      <c r="W6" s="280"/>
      <c r="X6" s="280"/>
    </row>
    <row r="7" spans="1:27" s="175" customFormat="1">
      <c r="A7" s="892" t="s">
        <v>4</v>
      </c>
      <c r="B7" s="892"/>
      <c r="C7" s="892"/>
      <c r="D7" s="892"/>
      <c r="E7" s="892"/>
      <c r="F7" s="892"/>
      <c r="G7" s="892"/>
      <c r="H7" s="892"/>
      <c r="I7" s="892"/>
      <c r="J7" s="892"/>
      <c r="K7" s="892"/>
      <c r="L7" s="892"/>
      <c r="M7" s="892"/>
      <c r="N7" s="892"/>
      <c r="O7" s="892"/>
      <c r="P7" s="892"/>
      <c r="Q7" s="892"/>
      <c r="R7" s="892"/>
      <c r="S7" s="892"/>
      <c r="T7" s="892"/>
      <c r="U7" s="892"/>
      <c r="V7" s="281"/>
      <c r="W7" s="281"/>
      <c r="X7" s="281"/>
    </row>
    <row r="8" spans="1:27" s="280" customFormat="1" ht="20.25" customHeight="1">
      <c r="A8" s="898" t="s">
        <v>5</v>
      </c>
      <c r="B8" s="898" t="s">
        <v>86</v>
      </c>
      <c r="C8" s="895" t="s">
        <v>341</v>
      </c>
      <c r="D8" s="898" t="s">
        <v>118</v>
      </c>
      <c r="E8" s="898"/>
      <c r="F8" s="898"/>
      <c r="G8" s="899" t="s">
        <v>449</v>
      </c>
      <c r="H8" s="900"/>
      <c r="I8" s="331" t="s">
        <v>450</v>
      </c>
      <c r="J8" s="331"/>
      <c r="K8" s="331"/>
      <c r="L8" s="331"/>
      <c r="M8" s="899" t="s">
        <v>452</v>
      </c>
      <c r="N8" s="904"/>
      <c r="O8" s="904"/>
      <c r="P8" s="900"/>
      <c r="Q8" s="899" t="s">
        <v>537</v>
      </c>
      <c r="R8" s="904"/>
      <c r="S8" s="904"/>
      <c r="T8" s="900"/>
      <c r="U8" s="898" t="s">
        <v>9</v>
      </c>
      <c r="V8" s="476"/>
      <c r="W8" s="476"/>
      <c r="X8" s="476"/>
    </row>
    <row r="9" spans="1:27" s="477" customFormat="1" ht="32.25" customHeight="1">
      <c r="A9" s="898"/>
      <c r="B9" s="898"/>
      <c r="C9" s="896"/>
      <c r="D9" s="898"/>
      <c r="E9" s="898"/>
      <c r="F9" s="898"/>
      <c r="G9" s="901"/>
      <c r="H9" s="902"/>
      <c r="I9" s="898" t="s">
        <v>451</v>
      </c>
      <c r="J9" s="898"/>
      <c r="K9" s="898"/>
      <c r="L9" s="898"/>
      <c r="M9" s="901"/>
      <c r="N9" s="905"/>
      <c r="O9" s="905"/>
      <c r="P9" s="902"/>
      <c r="Q9" s="901"/>
      <c r="R9" s="905"/>
      <c r="S9" s="905"/>
      <c r="T9" s="902"/>
      <c r="U9" s="898"/>
    </row>
    <row r="10" spans="1:27" s="477" customFormat="1" ht="25.5" customHeight="1">
      <c r="A10" s="898"/>
      <c r="B10" s="898"/>
      <c r="C10" s="896"/>
      <c r="D10" s="898" t="s">
        <v>91</v>
      </c>
      <c r="E10" s="898" t="s">
        <v>92</v>
      </c>
      <c r="F10" s="898"/>
      <c r="G10" s="895" t="s">
        <v>93</v>
      </c>
      <c r="H10" s="895" t="s">
        <v>248</v>
      </c>
      <c r="I10" s="898" t="s">
        <v>93</v>
      </c>
      <c r="J10" s="898" t="s">
        <v>248</v>
      </c>
      <c r="K10" s="898"/>
      <c r="L10" s="898"/>
      <c r="M10" s="898" t="s">
        <v>93</v>
      </c>
      <c r="N10" s="898" t="s">
        <v>248</v>
      </c>
      <c r="O10" s="898"/>
      <c r="P10" s="898"/>
      <c r="Q10" s="898" t="s">
        <v>93</v>
      </c>
      <c r="R10" s="898" t="s">
        <v>248</v>
      </c>
      <c r="S10" s="898"/>
      <c r="T10" s="898"/>
      <c r="U10" s="898"/>
    </row>
    <row r="11" spans="1:27" s="477" customFormat="1">
      <c r="A11" s="898"/>
      <c r="B11" s="898"/>
      <c r="C11" s="896"/>
      <c r="D11" s="898"/>
      <c r="E11" s="898" t="s">
        <v>93</v>
      </c>
      <c r="F11" s="898" t="s">
        <v>248</v>
      </c>
      <c r="G11" s="896"/>
      <c r="H11" s="896"/>
      <c r="I11" s="898"/>
      <c r="J11" s="898" t="s">
        <v>12</v>
      </c>
      <c r="K11" s="903" t="s">
        <v>94</v>
      </c>
      <c r="L11" s="903"/>
      <c r="M11" s="898"/>
      <c r="N11" s="898" t="s">
        <v>12</v>
      </c>
      <c r="O11" s="903" t="s">
        <v>94</v>
      </c>
      <c r="P11" s="903"/>
      <c r="Q11" s="898"/>
      <c r="R11" s="898" t="s">
        <v>12</v>
      </c>
      <c r="S11" s="903" t="s">
        <v>94</v>
      </c>
      <c r="T11" s="903"/>
      <c r="U11" s="898"/>
    </row>
    <row r="12" spans="1:27" s="477" customFormat="1">
      <c r="A12" s="898"/>
      <c r="B12" s="898"/>
      <c r="C12" s="896"/>
      <c r="D12" s="898"/>
      <c r="E12" s="898"/>
      <c r="F12" s="898"/>
      <c r="G12" s="896"/>
      <c r="H12" s="896"/>
      <c r="I12" s="898"/>
      <c r="J12" s="898"/>
      <c r="K12" s="903" t="s">
        <v>329</v>
      </c>
      <c r="L12" s="903" t="s">
        <v>454</v>
      </c>
      <c r="M12" s="898"/>
      <c r="N12" s="898"/>
      <c r="O12" s="903" t="s">
        <v>329</v>
      </c>
      <c r="P12" s="903" t="s">
        <v>454</v>
      </c>
      <c r="Q12" s="898"/>
      <c r="R12" s="898"/>
      <c r="S12" s="903" t="s">
        <v>329</v>
      </c>
      <c r="T12" s="903" t="s">
        <v>454</v>
      </c>
      <c r="U12" s="898"/>
    </row>
    <row r="13" spans="1:27" s="477" customFormat="1">
      <c r="A13" s="898"/>
      <c r="B13" s="898"/>
      <c r="C13" s="896"/>
      <c r="D13" s="898"/>
      <c r="E13" s="898"/>
      <c r="F13" s="898"/>
      <c r="G13" s="896"/>
      <c r="H13" s="896"/>
      <c r="I13" s="898"/>
      <c r="J13" s="898"/>
      <c r="K13" s="903"/>
      <c r="L13" s="903"/>
      <c r="M13" s="898"/>
      <c r="N13" s="898"/>
      <c r="O13" s="903"/>
      <c r="P13" s="903"/>
      <c r="Q13" s="898"/>
      <c r="R13" s="898"/>
      <c r="S13" s="903"/>
      <c r="T13" s="903"/>
      <c r="U13" s="898"/>
    </row>
    <row r="14" spans="1:27" s="477" customFormat="1" ht="33" customHeight="1">
      <c r="A14" s="898"/>
      <c r="B14" s="898"/>
      <c r="C14" s="897"/>
      <c r="D14" s="898"/>
      <c r="E14" s="898"/>
      <c r="F14" s="898"/>
      <c r="G14" s="897"/>
      <c r="H14" s="897"/>
      <c r="I14" s="898"/>
      <c r="J14" s="898"/>
      <c r="K14" s="903"/>
      <c r="L14" s="903"/>
      <c r="M14" s="898"/>
      <c r="N14" s="898"/>
      <c r="O14" s="903"/>
      <c r="P14" s="903"/>
      <c r="Q14" s="898"/>
      <c r="R14" s="898"/>
      <c r="S14" s="903"/>
      <c r="T14" s="903"/>
      <c r="U14" s="898"/>
      <c r="AA14" s="477" t="s">
        <v>996</v>
      </c>
    </row>
    <row r="15" spans="1:27" s="282" customFormat="1">
      <c r="A15" s="163">
        <v>1</v>
      </c>
      <c r="B15" s="163">
        <v>2</v>
      </c>
      <c r="C15" s="163">
        <v>3</v>
      </c>
      <c r="D15" s="163">
        <v>4</v>
      </c>
      <c r="E15" s="163">
        <v>5</v>
      </c>
      <c r="F15" s="163">
        <v>6</v>
      </c>
      <c r="G15" s="163">
        <v>7</v>
      </c>
      <c r="H15" s="163">
        <v>8</v>
      </c>
      <c r="I15" s="163">
        <v>9</v>
      </c>
      <c r="J15" s="163">
        <v>10</v>
      </c>
      <c r="K15" s="163">
        <v>11</v>
      </c>
      <c r="L15" s="163">
        <v>12</v>
      </c>
      <c r="M15" s="163">
        <v>9</v>
      </c>
      <c r="N15" s="163">
        <v>10</v>
      </c>
      <c r="O15" s="163">
        <v>11</v>
      </c>
      <c r="P15" s="163">
        <v>12</v>
      </c>
      <c r="Q15" s="163">
        <v>13</v>
      </c>
      <c r="R15" s="163">
        <v>14</v>
      </c>
      <c r="S15" s="163">
        <v>15</v>
      </c>
      <c r="T15" s="163">
        <v>16</v>
      </c>
      <c r="U15" s="163">
        <v>17</v>
      </c>
      <c r="V15" s="163">
        <v>26</v>
      </c>
      <c r="W15" s="163">
        <v>27</v>
      </c>
      <c r="X15" s="163">
        <v>28</v>
      </c>
    </row>
    <row r="16" spans="1:27" s="296" customFormat="1">
      <c r="A16" s="293"/>
      <c r="B16" s="283" t="s">
        <v>17</v>
      </c>
      <c r="C16" s="283"/>
      <c r="D16" s="293"/>
      <c r="E16" s="293">
        <f t="shared" ref="E16:T16" si="0">E20+E32+E37+E388</f>
        <v>7071948</v>
      </c>
      <c r="F16" s="293">
        <f t="shared" si="0"/>
        <v>2396948</v>
      </c>
      <c r="G16" s="293">
        <f t="shared" si="0"/>
        <v>6846000</v>
      </c>
      <c r="H16" s="293">
        <f t="shared" si="0"/>
        <v>2171000</v>
      </c>
      <c r="I16" s="293">
        <f t="shared" si="0"/>
        <v>7983068</v>
      </c>
      <c r="J16" s="293">
        <f t="shared" si="0"/>
        <v>7983068</v>
      </c>
      <c r="K16" s="293">
        <f t="shared" si="0"/>
        <v>0</v>
      </c>
      <c r="L16" s="293">
        <f t="shared" si="0"/>
        <v>0</v>
      </c>
      <c r="M16" s="293">
        <f t="shared" si="0"/>
        <v>7983068</v>
      </c>
      <c r="N16" s="293">
        <f t="shared" si="0"/>
        <v>7983068</v>
      </c>
      <c r="O16" s="293">
        <f t="shared" si="0"/>
        <v>0</v>
      </c>
      <c r="P16" s="293">
        <f t="shared" si="0"/>
        <v>0</v>
      </c>
      <c r="Q16" s="293">
        <f t="shared" si="0"/>
        <v>1066703</v>
      </c>
      <c r="R16" s="293">
        <f t="shared" si="0"/>
        <v>1066703</v>
      </c>
      <c r="S16" s="293">
        <f t="shared" si="0"/>
        <v>0</v>
      </c>
      <c r="T16" s="293">
        <f t="shared" si="0"/>
        <v>0</v>
      </c>
      <c r="U16" s="293"/>
      <c r="V16" s="293"/>
      <c r="W16" s="293"/>
      <c r="X16" s="293"/>
    </row>
    <row r="17" spans="1:27" s="296" customFormat="1">
      <c r="A17" s="293"/>
      <c r="B17" s="283" t="s">
        <v>534</v>
      </c>
      <c r="C17" s="283"/>
      <c r="D17" s="293"/>
      <c r="E17" s="293">
        <f>E389</f>
        <v>7071948</v>
      </c>
      <c r="F17" s="293">
        <f t="shared" ref="F17:AA17" si="1">F389</f>
        <v>2396948</v>
      </c>
      <c r="G17" s="293">
        <f t="shared" si="1"/>
        <v>6846000</v>
      </c>
      <c r="H17" s="293">
        <f t="shared" si="1"/>
        <v>2171000</v>
      </c>
      <c r="I17" s="293">
        <f t="shared" si="1"/>
        <v>225948</v>
      </c>
      <c r="J17" s="293">
        <f t="shared" si="1"/>
        <v>225948</v>
      </c>
      <c r="K17" s="293">
        <f t="shared" si="1"/>
        <v>0</v>
      </c>
      <c r="L17" s="293">
        <f t="shared" si="1"/>
        <v>0</v>
      </c>
      <c r="M17" s="293">
        <f t="shared" si="1"/>
        <v>225948</v>
      </c>
      <c r="N17" s="293">
        <f t="shared" si="1"/>
        <v>225948</v>
      </c>
      <c r="O17" s="293">
        <f t="shared" si="1"/>
        <v>0</v>
      </c>
      <c r="P17" s="293">
        <f t="shared" si="1"/>
        <v>0</v>
      </c>
      <c r="Q17" s="293">
        <f t="shared" si="1"/>
        <v>225948</v>
      </c>
      <c r="R17" s="293">
        <f t="shared" si="1"/>
        <v>225948</v>
      </c>
      <c r="S17" s="293">
        <f t="shared" si="1"/>
        <v>0</v>
      </c>
      <c r="T17" s="293">
        <f t="shared" si="1"/>
        <v>0</v>
      </c>
      <c r="U17" s="293">
        <f t="shared" si="1"/>
        <v>0</v>
      </c>
      <c r="V17" s="293">
        <f t="shared" si="1"/>
        <v>0</v>
      </c>
      <c r="W17" s="293">
        <f t="shared" si="1"/>
        <v>0</v>
      </c>
      <c r="X17" s="293">
        <f t="shared" si="1"/>
        <v>0</v>
      </c>
      <c r="Y17" s="293">
        <f t="shared" si="1"/>
        <v>0</v>
      </c>
      <c r="Z17" s="293">
        <f t="shared" si="1"/>
        <v>0</v>
      </c>
      <c r="AA17" s="293">
        <f t="shared" si="1"/>
        <v>1</v>
      </c>
    </row>
    <row r="18" spans="1:27" s="296" customFormat="1">
      <c r="A18" s="293"/>
      <c r="B18" s="283" t="s">
        <v>535</v>
      </c>
      <c r="C18" s="283"/>
      <c r="D18" s="293"/>
      <c r="E18" s="293">
        <f t="shared" ref="E18:AA18" si="2">E23+E37+E33+E391</f>
        <v>0</v>
      </c>
      <c r="F18" s="293">
        <f t="shared" si="2"/>
        <v>0</v>
      </c>
      <c r="G18" s="293">
        <f t="shared" si="2"/>
        <v>0</v>
      </c>
      <c r="H18" s="293">
        <f t="shared" si="2"/>
        <v>0</v>
      </c>
      <c r="I18" s="293">
        <f t="shared" si="2"/>
        <v>7757120</v>
      </c>
      <c r="J18" s="293">
        <f t="shared" si="2"/>
        <v>7757120</v>
      </c>
      <c r="K18" s="293">
        <f t="shared" si="2"/>
        <v>0</v>
      </c>
      <c r="L18" s="293">
        <f t="shared" si="2"/>
        <v>0</v>
      </c>
      <c r="M18" s="293">
        <f t="shared" si="2"/>
        <v>7757120</v>
      </c>
      <c r="N18" s="293">
        <f t="shared" si="2"/>
        <v>7757120</v>
      </c>
      <c r="O18" s="293">
        <f t="shared" si="2"/>
        <v>0</v>
      </c>
      <c r="P18" s="293">
        <f t="shared" si="2"/>
        <v>0</v>
      </c>
      <c r="Q18" s="293">
        <f t="shared" si="2"/>
        <v>840755</v>
      </c>
      <c r="R18" s="293">
        <f t="shared" si="2"/>
        <v>840755</v>
      </c>
      <c r="S18" s="293">
        <f t="shared" si="2"/>
        <v>0</v>
      </c>
      <c r="T18" s="293">
        <f t="shared" si="2"/>
        <v>0</v>
      </c>
      <c r="U18" s="293">
        <f t="shared" si="2"/>
        <v>0</v>
      </c>
      <c r="V18" s="293">
        <f t="shared" si="2"/>
        <v>0</v>
      </c>
      <c r="W18" s="293">
        <f t="shared" si="2"/>
        <v>0</v>
      </c>
      <c r="X18" s="293">
        <f t="shared" si="2"/>
        <v>0</v>
      </c>
      <c r="Y18" s="293">
        <f t="shared" si="2"/>
        <v>0</v>
      </c>
      <c r="Z18" s="293">
        <f t="shared" si="2"/>
        <v>0</v>
      </c>
      <c r="AA18" s="293">
        <f t="shared" si="2"/>
        <v>310</v>
      </c>
    </row>
    <row r="19" spans="1:27" s="282" customFormat="1">
      <c r="A19" s="163"/>
      <c r="B19" s="283"/>
      <c r="C19" s="283"/>
      <c r="D19" s="163"/>
      <c r="E19" s="163"/>
      <c r="F19" s="163"/>
      <c r="G19" s="163"/>
      <c r="H19" s="163"/>
      <c r="I19" s="163"/>
      <c r="J19" s="163"/>
      <c r="K19" s="163"/>
      <c r="L19" s="163"/>
      <c r="M19" s="163"/>
      <c r="N19" s="163"/>
      <c r="O19" s="163"/>
      <c r="P19" s="163"/>
      <c r="Q19" s="163"/>
      <c r="R19" s="163"/>
      <c r="S19" s="163"/>
      <c r="T19" s="163"/>
      <c r="U19" s="163"/>
      <c r="V19" s="163"/>
      <c r="W19" s="163"/>
      <c r="X19" s="163"/>
    </row>
    <row r="20" spans="1:27" s="282" customFormat="1" ht="41.25" customHeight="1">
      <c r="A20" s="293" t="s">
        <v>95</v>
      </c>
      <c r="B20" s="365" t="s">
        <v>579</v>
      </c>
      <c r="C20" s="293"/>
      <c r="D20" s="293"/>
      <c r="E20" s="293">
        <f t="shared" ref="E20:T20" si="3">E21+E23</f>
        <v>0</v>
      </c>
      <c r="F20" s="293">
        <f t="shared" si="3"/>
        <v>0</v>
      </c>
      <c r="G20" s="293">
        <f t="shared" si="3"/>
        <v>0</v>
      </c>
      <c r="H20" s="293">
        <f t="shared" si="3"/>
        <v>0</v>
      </c>
      <c r="I20" s="293">
        <f t="shared" si="3"/>
        <v>3712000</v>
      </c>
      <c r="J20" s="293">
        <f t="shared" si="3"/>
        <v>3712000</v>
      </c>
      <c r="K20" s="293">
        <f t="shared" si="3"/>
        <v>0</v>
      </c>
      <c r="L20" s="293">
        <f t="shared" si="3"/>
        <v>0</v>
      </c>
      <c r="M20" s="293">
        <f t="shared" si="3"/>
        <v>3712000</v>
      </c>
      <c r="N20" s="293">
        <f t="shared" si="3"/>
        <v>3712000</v>
      </c>
      <c r="O20" s="293">
        <f t="shared" si="3"/>
        <v>0</v>
      </c>
      <c r="P20" s="293">
        <f t="shared" si="3"/>
        <v>0</v>
      </c>
      <c r="Q20" s="293">
        <f t="shared" si="3"/>
        <v>270000</v>
      </c>
      <c r="R20" s="293">
        <f t="shared" si="3"/>
        <v>270000</v>
      </c>
      <c r="S20" s="293">
        <f t="shared" si="3"/>
        <v>0</v>
      </c>
      <c r="T20" s="293">
        <f t="shared" si="3"/>
        <v>0</v>
      </c>
      <c r="U20" s="163"/>
      <c r="V20" s="163"/>
      <c r="W20" s="163"/>
      <c r="X20" s="163"/>
    </row>
    <row r="21" spans="1:27" s="172" customFormat="1" hidden="1">
      <c r="A21" s="290" t="s">
        <v>46</v>
      </c>
      <c r="B21" s="291" t="s">
        <v>271</v>
      </c>
      <c r="C21" s="293"/>
      <c r="D21" s="293"/>
      <c r="E21" s="293"/>
      <c r="F21" s="293"/>
      <c r="G21" s="293"/>
      <c r="H21" s="293"/>
      <c r="I21" s="293"/>
      <c r="J21" s="293"/>
      <c r="K21" s="293"/>
      <c r="L21" s="293"/>
      <c r="M21" s="293"/>
      <c r="N21" s="293"/>
      <c r="O21" s="293"/>
      <c r="P21" s="293"/>
      <c r="Q21" s="293"/>
      <c r="R21" s="293"/>
      <c r="S21" s="293">
        <f>S22+S34</f>
        <v>0</v>
      </c>
      <c r="T21" s="293">
        <f>T22+T34</f>
        <v>0</v>
      </c>
      <c r="U21" s="171"/>
      <c r="V21" s="171"/>
      <c r="W21" s="171"/>
      <c r="X21" s="171"/>
    </row>
    <row r="22" spans="1:27" s="299" customFormat="1" ht="41.25" hidden="1" customHeight="1">
      <c r="A22" s="242" t="s">
        <v>97</v>
      </c>
      <c r="B22" s="173" t="s">
        <v>98</v>
      </c>
      <c r="C22" s="293"/>
      <c r="D22" s="293"/>
      <c r="E22" s="293"/>
      <c r="F22" s="293"/>
      <c r="G22" s="293"/>
      <c r="H22" s="293"/>
      <c r="I22" s="293"/>
      <c r="J22" s="293"/>
      <c r="K22" s="293"/>
      <c r="L22" s="293"/>
      <c r="M22" s="293"/>
      <c r="N22" s="293"/>
      <c r="O22" s="293"/>
      <c r="P22" s="293"/>
      <c r="Q22" s="297"/>
      <c r="R22" s="297"/>
      <c r="S22" s="297">
        <f>SUM(S23:S31)</f>
        <v>0</v>
      </c>
      <c r="T22" s="297">
        <f>SUM(T23:T31)</f>
        <v>0</v>
      </c>
      <c r="U22" s="298"/>
      <c r="V22" s="298"/>
      <c r="W22" s="298"/>
      <c r="X22" s="298"/>
    </row>
    <row r="23" spans="1:27" ht="36" customHeight="1">
      <c r="A23" s="290" t="s">
        <v>48</v>
      </c>
      <c r="B23" s="291" t="s">
        <v>272</v>
      </c>
      <c r="C23" s="293"/>
      <c r="D23" s="293"/>
      <c r="E23" s="293">
        <f>E24</f>
        <v>0</v>
      </c>
      <c r="F23" s="293">
        <f t="shared" ref="F23:T24" si="4">F24</f>
        <v>0</v>
      </c>
      <c r="G23" s="293">
        <f t="shared" si="4"/>
        <v>0</v>
      </c>
      <c r="H23" s="293">
        <f t="shared" si="4"/>
        <v>0</v>
      </c>
      <c r="I23" s="293">
        <f t="shared" si="4"/>
        <v>3712000</v>
      </c>
      <c r="J23" s="293">
        <f t="shared" si="4"/>
        <v>3712000</v>
      </c>
      <c r="K23" s="293">
        <f t="shared" si="4"/>
        <v>0</v>
      </c>
      <c r="L23" s="293">
        <f t="shared" si="4"/>
        <v>0</v>
      </c>
      <c r="M23" s="293">
        <f t="shared" si="4"/>
        <v>3712000</v>
      </c>
      <c r="N23" s="293">
        <f t="shared" si="4"/>
        <v>3712000</v>
      </c>
      <c r="O23" s="293">
        <f t="shared" si="4"/>
        <v>0</v>
      </c>
      <c r="P23" s="293">
        <f t="shared" si="4"/>
        <v>0</v>
      </c>
      <c r="Q23" s="293">
        <f t="shared" si="4"/>
        <v>270000</v>
      </c>
      <c r="R23" s="293">
        <f t="shared" si="4"/>
        <v>270000</v>
      </c>
      <c r="S23" s="293">
        <f t="shared" si="4"/>
        <v>0</v>
      </c>
      <c r="T23" s="293">
        <f t="shared" si="4"/>
        <v>0</v>
      </c>
      <c r="U23" s="168"/>
      <c r="V23" s="168"/>
      <c r="W23" s="168"/>
      <c r="X23" s="168"/>
      <c r="AA23" s="160">
        <f>A31</f>
        <v>6</v>
      </c>
    </row>
    <row r="24" spans="1:27" s="299" customFormat="1" ht="39.75" customHeight="1">
      <c r="A24" s="284" t="s">
        <v>347</v>
      </c>
      <c r="B24" s="285" t="s">
        <v>461</v>
      </c>
      <c r="C24" s="297"/>
      <c r="D24" s="297"/>
      <c r="E24" s="297">
        <f>E25</f>
        <v>0</v>
      </c>
      <c r="F24" s="297">
        <f t="shared" si="4"/>
        <v>0</v>
      </c>
      <c r="G24" s="297">
        <f t="shared" si="4"/>
        <v>0</v>
      </c>
      <c r="H24" s="297">
        <f t="shared" si="4"/>
        <v>0</v>
      </c>
      <c r="I24" s="297">
        <f t="shared" si="4"/>
        <v>3712000</v>
      </c>
      <c r="J24" s="297">
        <f t="shared" si="4"/>
        <v>3712000</v>
      </c>
      <c r="K24" s="297">
        <f t="shared" si="4"/>
        <v>0</v>
      </c>
      <c r="L24" s="297">
        <f t="shared" si="4"/>
        <v>0</v>
      </c>
      <c r="M24" s="297">
        <f t="shared" si="4"/>
        <v>3712000</v>
      </c>
      <c r="N24" s="297">
        <f t="shared" si="4"/>
        <v>3712000</v>
      </c>
      <c r="O24" s="297">
        <f t="shared" si="4"/>
        <v>0</v>
      </c>
      <c r="P24" s="297">
        <f t="shared" si="4"/>
        <v>0</v>
      </c>
      <c r="Q24" s="297">
        <f t="shared" si="4"/>
        <v>270000</v>
      </c>
      <c r="R24" s="297">
        <f t="shared" si="4"/>
        <v>270000</v>
      </c>
      <c r="S24" s="297">
        <f t="shared" si="4"/>
        <v>0</v>
      </c>
      <c r="T24" s="297">
        <f t="shared" si="4"/>
        <v>0</v>
      </c>
      <c r="U24" s="298"/>
      <c r="V24" s="298"/>
      <c r="W24" s="298"/>
      <c r="X24" s="298"/>
    </row>
    <row r="25" spans="1:27" s="299" customFormat="1" ht="41.25" customHeight="1">
      <c r="A25" s="284"/>
      <c r="B25" s="288" t="s">
        <v>580</v>
      </c>
      <c r="C25" s="297"/>
      <c r="D25" s="297"/>
      <c r="E25" s="297">
        <f t="shared" ref="E25:T25" si="5">SUM(E26:E31)</f>
        <v>0</v>
      </c>
      <c r="F25" s="297">
        <f t="shared" si="5"/>
        <v>0</v>
      </c>
      <c r="G25" s="297">
        <f t="shared" si="5"/>
        <v>0</v>
      </c>
      <c r="H25" s="297">
        <f t="shared" si="5"/>
        <v>0</v>
      </c>
      <c r="I25" s="297">
        <f t="shared" si="5"/>
        <v>3712000</v>
      </c>
      <c r="J25" s="297">
        <f t="shared" si="5"/>
        <v>3712000</v>
      </c>
      <c r="K25" s="297">
        <f t="shared" si="5"/>
        <v>0</v>
      </c>
      <c r="L25" s="297">
        <f t="shared" si="5"/>
        <v>0</v>
      </c>
      <c r="M25" s="297">
        <f t="shared" si="5"/>
        <v>3712000</v>
      </c>
      <c r="N25" s="297">
        <f t="shared" si="5"/>
        <v>3712000</v>
      </c>
      <c r="O25" s="297">
        <f t="shared" si="5"/>
        <v>0</v>
      </c>
      <c r="P25" s="297">
        <f t="shared" si="5"/>
        <v>0</v>
      </c>
      <c r="Q25" s="297">
        <f t="shared" si="5"/>
        <v>270000</v>
      </c>
      <c r="R25" s="297">
        <f t="shared" si="5"/>
        <v>270000</v>
      </c>
      <c r="S25" s="297">
        <f t="shared" si="5"/>
        <v>0</v>
      </c>
      <c r="T25" s="297">
        <f t="shared" si="5"/>
        <v>0</v>
      </c>
      <c r="U25" s="298"/>
      <c r="V25" s="298"/>
      <c r="W25" s="298"/>
      <c r="X25" s="298"/>
    </row>
    <row r="26" spans="1:27" ht="76.5" customHeight="1">
      <c r="A26" s="242" t="s">
        <v>46</v>
      </c>
      <c r="B26" s="397" t="s">
        <v>578</v>
      </c>
      <c r="C26" s="163"/>
      <c r="D26" s="163"/>
      <c r="E26" s="300"/>
      <c r="F26" s="300"/>
      <c r="G26" s="300"/>
      <c r="H26" s="300"/>
      <c r="I26" s="300">
        <v>350000</v>
      </c>
      <c r="J26" s="300">
        <v>350000</v>
      </c>
      <c r="K26" s="300"/>
      <c r="L26" s="300"/>
      <c r="M26" s="300">
        <v>350000</v>
      </c>
      <c r="N26" s="300">
        <v>350000</v>
      </c>
      <c r="O26" s="163"/>
      <c r="P26" s="163"/>
      <c r="Q26" s="163">
        <f t="shared" ref="Q26:Q31" si="6">R26</f>
        <v>70000</v>
      </c>
      <c r="R26" s="163">
        <v>70000</v>
      </c>
      <c r="S26" s="163"/>
      <c r="T26" s="163"/>
      <c r="U26" s="168"/>
      <c r="V26" s="168"/>
      <c r="W26" s="168"/>
      <c r="X26" s="168"/>
    </row>
    <row r="27" spans="1:27" ht="83.25" customHeight="1">
      <c r="A27" s="242" t="s">
        <v>48</v>
      </c>
      <c r="B27" s="301" t="s">
        <v>581</v>
      </c>
      <c r="C27" s="163"/>
      <c r="D27" s="163"/>
      <c r="E27" s="300"/>
      <c r="F27" s="300"/>
      <c r="G27" s="300"/>
      <c r="H27" s="300"/>
      <c r="I27" s="300">
        <v>1500000</v>
      </c>
      <c r="J27" s="300">
        <v>1500000</v>
      </c>
      <c r="K27" s="300"/>
      <c r="L27" s="300"/>
      <c r="M27" s="300">
        <v>1500000</v>
      </c>
      <c r="N27" s="300">
        <v>1500000</v>
      </c>
      <c r="O27" s="163"/>
      <c r="P27" s="163"/>
      <c r="Q27" s="163">
        <f t="shared" si="6"/>
        <v>0</v>
      </c>
      <c r="R27" s="163"/>
      <c r="S27" s="163"/>
      <c r="T27" s="163"/>
      <c r="U27" s="168"/>
      <c r="V27" s="168"/>
      <c r="W27" s="168"/>
      <c r="X27" s="168"/>
    </row>
    <row r="28" spans="1:27" ht="93" customHeight="1">
      <c r="A28" s="242" t="s">
        <v>50</v>
      </c>
      <c r="B28" s="301" t="s">
        <v>582</v>
      </c>
      <c r="C28" s="163"/>
      <c r="D28" s="163"/>
      <c r="E28" s="300"/>
      <c r="F28" s="300"/>
      <c r="G28" s="300"/>
      <c r="H28" s="300"/>
      <c r="I28" s="300">
        <v>224000</v>
      </c>
      <c r="J28" s="300">
        <v>224000</v>
      </c>
      <c r="K28" s="300"/>
      <c r="L28" s="300"/>
      <c r="M28" s="300">
        <v>224000</v>
      </c>
      <c r="N28" s="300">
        <v>224000</v>
      </c>
      <c r="O28" s="163"/>
      <c r="P28" s="163"/>
      <c r="Q28" s="163">
        <f t="shared" si="6"/>
        <v>0</v>
      </c>
      <c r="R28" s="163"/>
      <c r="S28" s="163"/>
      <c r="T28" s="163"/>
      <c r="U28" s="168"/>
      <c r="V28" s="168"/>
      <c r="W28" s="168"/>
      <c r="X28" s="168"/>
    </row>
    <row r="29" spans="1:27" ht="69.75" customHeight="1">
      <c r="A29" s="165">
        <v>4</v>
      </c>
      <c r="B29" s="301" t="s">
        <v>583</v>
      </c>
      <c r="C29" s="163"/>
      <c r="D29" s="163"/>
      <c r="E29" s="300"/>
      <c r="F29" s="300"/>
      <c r="G29" s="300"/>
      <c r="H29" s="300"/>
      <c r="I29" s="300">
        <v>465000</v>
      </c>
      <c r="J29" s="300">
        <v>465000</v>
      </c>
      <c r="K29" s="300"/>
      <c r="L29" s="300"/>
      <c r="M29" s="300">
        <v>465000</v>
      </c>
      <c r="N29" s="300">
        <v>465000</v>
      </c>
      <c r="O29" s="163"/>
      <c r="P29" s="163"/>
      <c r="Q29" s="163">
        <f t="shared" si="6"/>
        <v>0</v>
      </c>
      <c r="R29" s="163"/>
      <c r="S29" s="163"/>
      <c r="T29" s="163"/>
      <c r="U29" s="168"/>
      <c r="V29" s="168"/>
      <c r="W29" s="168"/>
      <c r="X29" s="168"/>
    </row>
    <row r="30" spans="1:27" ht="69.75" customHeight="1">
      <c r="A30" s="165">
        <v>5</v>
      </c>
      <c r="B30" s="301" t="s">
        <v>594</v>
      </c>
      <c r="C30" s="163"/>
      <c r="D30" s="163"/>
      <c r="E30" s="300"/>
      <c r="F30" s="300"/>
      <c r="G30" s="300"/>
      <c r="H30" s="300"/>
      <c r="I30" s="300">
        <v>473000</v>
      </c>
      <c r="J30" s="300">
        <v>473000</v>
      </c>
      <c r="K30" s="300"/>
      <c r="L30" s="300"/>
      <c r="M30" s="300">
        <v>473000</v>
      </c>
      <c r="N30" s="300">
        <v>473000</v>
      </c>
      <c r="O30" s="163"/>
      <c r="P30" s="163"/>
      <c r="Q30" s="163">
        <f t="shared" si="6"/>
        <v>0</v>
      </c>
      <c r="R30" s="163"/>
      <c r="S30" s="163"/>
      <c r="T30" s="163"/>
      <c r="U30" s="168"/>
      <c r="V30" s="168"/>
      <c r="W30" s="168"/>
      <c r="X30" s="168"/>
    </row>
    <row r="31" spans="1:27" ht="95.25" customHeight="1">
      <c r="A31" s="165">
        <v>6</v>
      </c>
      <c r="B31" s="301" t="s">
        <v>584</v>
      </c>
      <c r="C31" s="163"/>
      <c r="D31" s="163"/>
      <c r="E31" s="300"/>
      <c r="F31" s="300"/>
      <c r="G31" s="300"/>
      <c r="H31" s="300"/>
      <c r="I31" s="300">
        <v>700000</v>
      </c>
      <c r="J31" s="300">
        <v>700000</v>
      </c>
      <c r="K31" s="300"/>
      <c r="L31" s="300"/>
      <c r="M31" s="300">
        <v>700000</v>
      </c>
      <c r="N31" s="300">
        <v>700000</v>
      </c>
      <c r="O31" s="163"/>
      <c r="P31" s="163"/>
      <c r="Q31" s="163">
        <f t="shared" si="6"/>
        <v>200000</v>
      </c>
      <c r="R31" s="163">
        <v>200000</v>
      </c>
      <c r="S31" s="163"/>
      <c r="T31" s="163"/>
      <c r="U31" s="168"/>
      <c r="V31" s="168"/>
      <c r="W31" s="168"/>
      <c r="X31" s="168"/>
    </row>
    <row r="32" spans="1:27" s="172" customFormat="1" ht="33" customHeight="1">
      <c r="A32" s="293" t="s">
        <v>113</v>
      </c>
      <c r="B32" s="365" t="s">
        <v>585</v>
      </c>
      <c r="C32" s="293"/>
      <c r="D32" s="293"/>
      <c r="E32" s="308">
        <f>E35</f>
        <v>0</v>
      </c>
      <c r="F32" s="308">
        <f>F35</f>
        <v>0</v>
      </c>
      <c r="G32" s="308">
        <f>G35</f>
        <v>0</v>
      </c>
      <c r="H32" s="308">
        <f>H35</f>
        <v>0</v>
      </c>
      <c r="I32" s="308">
        <f t="shared" ref="I32:T33" si="7">I33</f>
        <v>1199000</v>
      </c>
      <c r="J32" s="308">
        <f t="shared" si="7"/>
        <v>1199000</v>
      </c>
      <c r="K32" s="308">
        <f t="shared" si="7"/>
        <v>0</v>
      </c>
      <c r="L32" s="308">
        <f t="shared" si="7"/>
        <v>0</v>
      </c>
      <c r="M32" s="308">
        <f t="shared" si="7"/>
        <v>1199000</v>
      </c>
      <c r="N32" s="308">
        <f t="shared" si="7"/>
        <v>1199000</v>
      </c>
      <c r="O32" s="308">
        <f t="shared" si="7"/>
        <v>0</v>
      </c>
      <c r="P32" s="308">
        <f t="shared" si="7"/>
        <v>0</v>
      </c>
      <c r="Q32" s="308">
        <f t="shared" si="7"/>
        <v>50000</v>
      </c>
      <c r="R32" s="308">
        <f t="shared" si="7"/>
        <v>50000</v>
      </c>
      <c r="S32" s="308">
        <f t="shared" si="7"/>
        <v>0</v>
      </c>
      <c r="T32" s="308">
        <f t="shared" si="7"/>
        <v>0</v>
      </c>
      <c r="U32" s="171"/>
      <c r="V32" s="171"/>
      <c r="W32" s="171"/>
      <c r="X32" s="171"/>
    </row>
    <row r="33" spans="1:27" s="172" customFormat="1" ht="38.25" customHeight="1">
      <c r="A33" s="293"/>
      <c r="B33" s="365" t="s">
        <v>461</v>
      </c>
      <c r="C33" s="293"/>
      <c r="D33" s="293"/>
      <c r="E33" s="308">
        <f t="shared" ref="E33:H34" si="8">E34</f>
        <v>0</v>
      </c>
      <c r="F33" s="308">
        <f t="shared" si="8"/>
        <v>0</v>
      </c>
      <c r="G33" s="308">
        <f t="shared" si="8"/>
        <v>0</v>
      </c>
      <c r="H33" s="308">
        <f t="shared" si="8"/>
        <v>0</v>
      </c>
      <c r="I33" s="308">
        <f t="shared" si="7"/>
        <v>1199000</v>
      </c>
      <c r="J33" s="308">
        <f t="shared" si="7"/>
        <v>1199000</v>
      </c>
      <c r="K33" s="308">
        <f t="shared" si="7"/>
        <v>0</v>
      </c>
      <c r="L33" s="308">
        <f t="shared" si="7"/>
        <v>0</v>
      </c>
      <c r="M33" s="308">
        <f t="shared" si="7"/>
        <v>1199000</v>
      </c>
      <c r="N33" s="308">
        <f t="shared" si="7"/>
        <v>1199000</v>
      </c>
      <c r="O33" s="308">
        <f t="shared" si="7"/>
        <v>0</v>
      </c>
      <c r="P33" s="308">
        <f t="shared" si="7"/>
        <v>0</v>
      </c>
      <c r="Q33" s="308">
        <f t="shared" si="7"/>
        <v>50000</v>
      </c>
      <c r="R33" s="308">
        <f t="shared" si="7"/>
        <v>50000</v>
      </c>
      <c r="S33" s="308">
        <f t="shared" si="7"/>
        <v>0</v>
      </c>
      <c r="T33" s="308">
        <f t="shared" si="7"/>
        <v>0</v>
      </c>
      <c r="U33" s="171"/>
      <c r="V33" s="171"/>
      <c r="W33" s="171"/>
      <c r="X33" s="171"/>
    </row>
    <row r="34" spans="1:27" s="299" customFormat="1" ht="39.75" customHeight="1">
      <c r="A34" s="398"/>
      <c r="B34" s="288" t="s">
        <v>580</v>
      </c>
      <c r="C34" s="297"/>
      <c r="D34" s="297"/>
      <c r="E34" s="399">
        <f t="shared" si="8"/>
        <v>0</v>
      </c>
      <c r="F34" s="399">
        <f t="shared" si="8"/>
        <v>0</v>
      </c>
      <c r="G34" s="399">
        <f t="shared" si="8"/>
        <v>0</v>
      </c>
      <c r="H34" s="399">
        <f t="shared" si="8"/>
        <v>0</v>
      </c>
      <c r="I34" s="399">
        <f t="shared" ref="I34:R34" si="9">I35+I36</f>
        <v>1199000</v>
      </c>
      <c r="J34" s="399">
        <f t="shared" si="9"/>
        <v>1199000</v>
      </c>
      <c r="K34" s="399">
        <f t="shared" si="9"/>
        <v>0</v>
      </c>
      <c r="L34" s="399">
        <f t="shared" si="9"/>
        <v>0</v>
      </c>
      <c r="M34" s="399">
        <f t="shared" si="9"/>
        <v>1199000</v>
      </c>
      <c r="N34" s="399">
        <f t="shared" si="9"/>
        <v>1199000</v>
      </c>
      <c r="O34" s="399">
        <f t="shared" si="9"/>
        <v>0</v>
      </c>
      <c r="P34" s="399">
        <f t="shared" si="9"/>
        <v>0</v>
      </c>
      <c r="Q34" s="399">
        <f t="shared" si="9"/>
        <v>50000</v>
      </c>
      <c r="R34" s="399">
        <f t="shared" si="9"/>
        <v>50000</v>
      </c>
      <c r="S34" s="399">
        <f>S36</f>
        <v>0</v>
      </c>
      <c r="T34" s="399">
        <f>T36</f>
        <v>0</v>
      </c>
      <c r="U34" s="298"/>
      <c r="V34" s="298"/>
      <c r="W34" s="298"/>
      <c r="X34" s="298"/>
      <c r="AA34" s="299">
        <f>A36</f>
        <v>2</v>
      </c>
    </row>
    <row r="35" spans="1:27" s="299" customFormat="1" ht="82.5" customHeight="1">
      <c r="A35" s="165">
        <v>1</v>
      </c>
      <c r="B35" s="312" t="s">
        <v>979</v>
      </c>
      <c r="C35" s="163"/>
      <c r="D35" s="163"/>
      <c r="E35" s="400"/>
      <c r="F35" s="400"/>
      <c r="G35" s="300"/>
      <c r="H35" s="300"/>
      <c r="I35" s="400">
        <f>J35</f>
        <v>899000</v>
      </c>
      <c r="J35" s="400">
        <v>899000</v>
      </c>
      <c r="K35" s="300"/>
      <c r="L35" s="300"/>
      <c r="M35" s="400">
        <f>N35</f>
        <v>899000</v>
      </c>
      <c r="N35" s="400">
        <v>899000</v>
      </c>
      <c r="O35" s="163"/>
      <c r="P35" s="163"/>
      <c r="Q35" s="400">
        <v>50000</v>
      </c>
      <c r="R35" s="400">
        <v>50000</v>
      </c>
      <c r="S35" s="399"/>
      <c r="T35" s="399"/>
      <c r="U35" s="298">
        <f>N35-153000</f>
        <v>746000</v>
      </c>
      <c r="V35" s="298"/>
      <c r="W35" s="298"/>
      <c r="X35" s="298"/>
    </row>
    <row r="36" spans="1:27" s="287" customFormat="1" ht="84" customHeight="1">
      <c r="A36" s="165">
        <v>2</v>
      </c>
      <c r="B36" s="312" t="s">
        <v>972</v>
      </c>
      <c r="D36" s="163"/>
      <c r="E36" s="163"/>
      <c r="F36" s="163"/>
      <c r="G36" s="163"/>
      <c r="H36" s="163"/>
      <c r="I36" s="163">
        <v>300000</v>
      </c>
      <c r="J36" s="163">
        <v>300000</v>
      </c>
      <c r="K36" s="163"/>
      <c r="L36" s="163"/>
      <c r="M36" s="163">
        <v>300000</v>
      </c>
      <c r="N36" s="163">
        <v>300000</v>
      </c>
      <c r="O36" s="163"/>
      <c r="P36" s="163"/>
      <c r="Q36" s="163"/>
      <c r="R36" s="163"/>
      <c r="S36" s="163"/>
      <c r="T36" s="286"/>
      <c r="U36" s="286"/>
      <c r="V36" s="286"/>
      <c r="W36" s="286"/>
      <c r="X36" s="286"/>
    </row>
    <row r="37" spans="1:27" ht="34.5" customHeight="1">
      <c r="A37" s="169" t="s">
        <v>133</v>
      </c>
      <c r="B37" s="289" t="s">
        <v>586</v>
      </c>
      <c r="C37" s="302"/>
      <c r="D37" s="302"/>
      <c r="E37" s="308">
        <f>E38+E63+E109+E159+E167+E206+E247+E277+E302+E345+E362</f>
        <v>0</v>
      </c>
      <c r="F37" s="308">
        <f t="shared" ref="F37:R37" si="10">F63+F109+F159+F167+F206+F247+F277+F302+F345+F362</f>
        <v>0</v>
      </c>
      <c r="G37" s="308">
        <f t="shared" si="10"/>
        <v>0</v>
      </c>
      <c r="H37" s="308">
        <f t="shared" si="10"/>
        <v>0</v>
      </c>
      <c r="I37" s="308">
        <f t="shared" si="10"/>
        <v>1920120</v>
      </c>
      <c r="J37" s="308">
        <f t="shared" si="10"/>
        <v>1920120</v>
      </c>
      <c r="K37" s="308">
        <f t="shared" si="10"/>
        <v>0</v>
      </c>
      <c r="L37" s="308">
        <f t="shared" si="10"/>
        <v>0</v>
      </c>
      <c r="M37" s="308">
        <f t="shared" si="10"/>
        <v>1920120</v>
      </c>
      <c r="N37" s="308">
        <f t="shared" si="10"/>
        <v>1920120</v>
      </c>
      <c r="O37" s="308">
        <f t="shared" si="10"/>
        <v>0</v>
      </c>
      <c r="P37" s="308">
        <f t="shared" si="10"/>
        <v>0</v>
      </c>
      <c r="Q37" s="308">
        <f t="shared" si="10"/>
        <v>320755</v>
      </c>
      <c r="R37" s="308">
        <f t="shared" si="10"/>
        <v>320755</v>
      </c>
      <c r="S37" s="163"/>
      <c r="T37" s="163"/>
      <c r="U37" s="168"/>
      <c r="V37" s="168"/>
      <c r="W37" s="168"/>
      <c r="X37" s="168"/>
      <c r="AA37" s="160">
        <f>A61+A107+A157+A165+A204+A245+A275+A300+A343+A350+A360+A386</f>
        <v>303</v>
      </c>
    </row>
    <row r="38" spans="1:27">
      <c r="A38" s="401" t="s">
        <v>95</v>
      </c>
      <c r="B38" s="402" t="s">
        <v>607</v>
      </c>
      <c r="C38" s="403"/>
      <c r="D38" s="403"/>
      <c r="E38" s="404">
        <f t="shared" ref="E38:R38" si="11">E39</f>
        <v>0</v>
      </c>
      <c r="F38" s="404">
        <f t="shared" si="11"/>
        <v>0</v>
      </c>
      <c r="G38" s="404">
        <f t="shared" si="11"/>
        <v>0</v>
      </c>
      <c r="H38" s="404">
        <f t="shared" si="11"/>
        <v>0</v>
      </c>
      <c r="I38" s="404">
        <f t="shared" si="11"/>
        <v>76260</v>
      </c>
      <c r="J38" s="404">
        <f t="shared" si="11"/>
        <v>76260</v>
      </c>
      <c r="K38" s="404">
        <f t="shared" si="11"/>
        <v>0</v>
      </c>
      <c r="L38" s="404">
        <f t="shared" si="11"/>
        <v>0</v>
      </c>
      <c r="M38" s="404">
        <f t="shared" si="11"/>
        <v>76260</v>
      </c>
      <c r="N38" s="404">
        <f t="shared" si="11"/>
        <v>76260</v>
      </c>
      <c r="O38" s="404">
        <f t="shared" si="11"/>
        <v>0</v>
      </c>
      <c r="P38" s="404">
        <f t="shared" si="11"/>
        <v>0</v>
      </c>
      <c r="Q38" s="404">
        <f t="shared" si="11"/>
        <v>0</v>
      </c>
      <c r="R38" s="404">
        <f t="shared" si="11"/>
        <v>0</v>
      </c>
      <c r="S38" s="404"/>
      <c r="T38" s="404"/>
      <c r="U38" s="168"/>
      <c r="V38" s="168"/>
      <c r="W38" s="168"/>
      <c r="X38" s="168"/>
    </row>
    <row r="39" spans="1:27">
      <c r="A39" s="165"/>
      <c r="B39" s="405" t="s">
        <v>608</v>
      </c>
      <c r="C39" s="406"/>
      <c r="D39" s="306"/>
      <c r="E39" s="309">
        <f t="shared" ref="E39:R39" si="12">SUM(E41:E61)</f>
        <v>0</v>
      </c>
      <c r="F39" s="309">
        <f t="shared" si="12"/>
        <v>0</v>
      </c>
      <c r="G39" s="309">
        <f t="shared" si="12"/>
        <v>0</v>
      </c>
      <c r="H39" s="309">
        <f t="shared" si="12"/>
        <v>0</v>
      </c>
      <c r="I39" s="309">
        <f t="shared" si="12"/>
        <v>76260</v>
      </c>
      <c r="J39" s="309">
        <f t="shared" si="12"/>
        <v>76260</v>
      </c>
      <c r="K39" s="309">
        <f t="shared" si="12"/>
        <v>0</v>
      </c>
      <c r="L39" s="309">
        <f t="shared" si="12"/>
        <v>0</v>
      </c>
      <c r="M39" s="309">
        <f t="shared" si="12"/>
        <v>76260</v>
      </c>
      <c r="N39" s="309">
        <f t="shared" si="12"/>
        <v>76260</v>
      </c>
      <c r="O39" s="309">
        <f t="shared" si="12"/>
        <v>0</v>
      </c>
      <c r="P39" s="309">
        <f t="shared" si="12"/>
        <v>0</v>
      </c>
      <c r="Q39" s="309">
        <f t="shared" si="12"/>
        <v>0</v>
      </c>
      <c r="R39" s="309">
        <f t="shared" si="12"/>
        <v>0</v>
      </c>
      <c r="S39" s="309"/>
      <c r="T39" s="306"/>
      <c r="U39" s="168"/>
      <c r="V39" s="168"/>
      <c r="W39" s="168"/>
      <c r="X39" s="168"/>
    </row>
    <row r="40" spans="1:27" ht="31.5">
      <c r="A40" s="407"/>
      <c r="B40" s="408" t="s">
        <v>580</v>
      </c>
      <c r="C40" s="409"/>
      <c r="D40" s="410"/>
      <c r="E40" s="410"/>
      <c r="F40" s="411"/>
      <c r="G40" s="411"/>
      <c r="H40" s="411"/>
      <c r="I40" s="411"/>
      <c r="J40" s="411"/>
      <c r="K40" s="411"/>
      <c r="L40" s="411"/>
      <c r="M40" s="411"/>
      <c r="N40" s="411"/>
      <c r="O40" s="411"/>
      <c r="P40" s="411"/>
      <c r="Q40" s="411"/>
      <c r="R40" s="411"/>
      <c r="S40" s="411"/>
      <c r="T40" s="410"/>
      <c r="U40" s="168"/>
      <c r="V40" s="168"/>
      <c r="W40" s="168"/>
      <c r="X40" s="168"/>
    </row>
    <row r="41" spans="1:27" ht="31.5">
      <c r="A41" s="412">
        <v>1</v>
      </c>
      <c r="B41" s="312" t="s">
        <v>609</v>
      </c>
      <c r="C41" s="302"/>
      <c r="D41" s="302"/>
      <c r="E41" s="413"/>
      <c r="F41" s="413"/>
      <c r="G41" s="413"/>
      <c r="H41" s="413"/>
      <c r="I41" s="413">
        <v>3066</v>
      </c>
      <c r="J41" s="413">
        <v>3066</v>
      </c>
      <c r="K41" s="413"/>
      <c r="L41" s="413"/>
      <c r="M41" s="413">
        <v>3066</v>
      </c>
      <c r="N41" s="413">
        <v>3066</v>
      </c>
      <c r="O41" s="413"/>
      <c r="P41" s="413"/>
      <c r="Q41" s="413"/>
      <c r="R41" s="413"/>
      <c r="S41" s="413"/>
      <c r="T41" s="413"/>
      <c r="U41" s="168"/>
      <c r="V41" s="168"/>
      <c r="W41" s="168"/>
      <c r="X41" s="168"/>
    </row>
    <row r="42" spans="1:27">
      <c r="A42" s="412">
        <v>2</v>
      </c>
      <c r="B42" s="312" t="s">
        <v>610</v>
      </c>
      <c r="C42" s="302"/>
      <c r="D42" s="302"/>
      <c r="E42" s="413"/>
      <c r="F42" s="413"/>
      <c r="G42" s="413"/>
      <c r="H42" s="413"/>
      <c r="I42" s="413">
        <v>2044</v>
      </c>
      <c r="J42" s="413">
        <v>2044</v>
      </c>
      <c r="K42" s="413"/>
      <c r="L42" s="413"/>
      <c r="M42" s="413">
        <v>2044</v>
      </c>
      <c r="N42" s="413">
        <v>2044</v>
      </c>
      <c r="O42" s="413"/>
      <c r="P42" s="413"/>
      <c r="Q42" s="413"/>
      <c r="R42" s="413"/>
      <c r="S42" s="413"/>
      <c r="T42" s="413"/>
      <c r="U42" s="168"/>
      <c r="V42" s="168"/>
      <c r="W42" s="168"/>
      <c r="X42" s="168"/>
    </row>
    <row r="43" spans="1:27">
      <c r="A43" s="412">
        <v>3</v>
      </c>
      <c r="B43" s="312" t="s">
        <v>611</v>
      </c>
      <c r="C43" s="302"/>
      <c r="D43" s="302"/>
      <c r="E43" s="413"/>
      <c r="F43" s="413"/>
      <c r="G43" s="413"/>
      <c r="H43" s="413"/>
      <c r="I43" s="413">
        <v>4088</v>
      </c>
      <c r="J43" s="413">
        <v>4088</v>
      </c>
      <c r="K43" s="413"/>
      <c r="L43" s="413"/>
      <c r="M43" s="413">
        <v>4088</v>
      </c>
      <c r="N43" s="413">
        <v>4088</v>
      </c>
      <c r="O43" s="413"/>
      <c r="P43" s="413"/>
      <c r="Q43" s="413"/>
      <c r="R43" s="413"/>
      <c r="S43" s="413"/>
      <c r="T43" s="413"/>
      <c r="U43" s="168"/>
      <c r="V43" s="168"/>
      <c r="W43" s="168"/>
      <c r="X43" s="168"/>
    </row>
    <row r="44" spans="1:27">
      <c r="A44" s="412">
        <v>4</v>
      </c>
      <c r="B44" s="312" t="s">
        <v>612</v>
      </c>
      <c r="C44" s="302"/>
      <c r="D44" s="302"/>
      <c r="E44" s="413"/>
      <c r="F44" s="413"/>
      <c r="G44" s="413"/>
      <c r="H44" s="413"/>
      <c r="I44" s="413">
        <v>4599</v>
      </c>
      <c r="J44" s="413">
        <v>4599</v>
      </c>
      <c r="K44" s="413"/>
      <c r="L44" s="413"/>
      <c r="M44" s="413">
        <v>4599</v>
      </c>
      <c r="N44" s="413">
        <v>4599</v>
      </c>
      <c r="O44" s="413"/>
      <c r="P44" s="413"/>
      <c r="Q44" s="413"/>
      <c r="R44" s="413"/>
      <c r="S44" s="413"/>
      <c r="T44" s="413"/>
      <c r="U44" s="168"/>
      <c r="V44" s="168"/>
      <c r="W44" s="168"/>
      <c r="X44" s="168"/>
    </row>
    <row r="45" spans="1:27">
      <c r="A45" s="412">
        <v>5</v>
      </c>
      <c r="B45" s="316" t="s">
        <v>613</v>
      </c>
      <c r="C45" s="302"/>
      <c r="D45" s="302"/>
      <c r="E45" s="413"/>
      <c r="F45" s="413"/>
      <c r="G45" s="413"/>
      <c r="H45" s="413"/>
      <c r="I45" s="413">
        <v>3066</v>
      </c>
      <c r="J45" s="413">
        <v>3066</v>
      </c>
      <c r="K45" s="413"/>
      <c r="L45" s="413"/>
      <c r="M45" s="413">
        <v>3066</v>
      </c>
      <c r="N45" s="413">
        <v>3066</v>
      </c>
      <c r="O45" s="413"/>
      <c r="P45" s="413"/>
      <c r="Q45" s="413"/>
      <c r="R45" s="413"/>
      <c r="S45" s="413"/>
      <c r="T45" s="413"/>
      <c r="U45" s="168"/>
      <c r="V45" s="168"/>
      <c r="W45" s="168"/>
      <c r="X45" s="168"/>
    </row>
    <row r="46" spans="1:27">
      <c r="A46" s="412">
        <v>6</v>
      </c>
      <c r="B46" s="316" t="s">
        <v>614</v>
      </c>
      <c r="C46" s="302"/>
      <c r="D46" s="302"/>
      <c r="E46" s="413"/>
      <c r="F46" s="413"/>
      <c r="G46" s="413"/>
      <c r="H46" s="413"/>
      <c r="I46" s="413">
        <v>4599</v>
      </c>
      <c r="J46" s="413">
        <v>4599</v>
      </c>
      <c r="K46" s="413"/>
      <c r="L46" s="413"/>
      <c r="M46" s="413">
        <v>4599</v>
      </c>
      <c r="N46" s="413">
        <v>4599</v>
      </c>
      <c r="O46" s="413"/>
      <c r="P46" s="413"/>
      <c r="Q46" s="413"/>
      <c r="R46" s="413"/>
      <c r="S46" s="413"/>
      <c r="T46" s="413"/>
      <c r="U46" s="168"/>
      <c r="V46" s="168"/>
      <c r="W46" s="168"/>
      <c r="X46" s="168"/>
    </row>
    <row r="47" spans="1:27">
      <c r="A47" s="412">
        <v>7</v>
      </c>
      <c r="B47" s="315" t="s">
        <v>615</v>
      </c>
      <c r="C47" s="302"/>
      <c r="D47" s="302"/>
      <c r="E47" s="413"/>
      <c r="F47" s="413"/>
      <c r="G47" s="413"/>
      <c r="H47" s="413"/>
      <c r="I47" s="413">
        <v>5082</v>
      </c>
      <c r="J47" s="413">
        <v>5082</v>
      </c>
      <c r="K47" s="413"/>
      <c r="L47" s="413"/>
      <c r="M47" s="413">
        <v>5082</v>
      </c>
      <c r="N47" s="413">
        <v>5082</v>
      </c>
      <c r="O47" s="413"/>
      <c r="P47" s="413"/>
      <c r="Q47" s="413"/>
      <c r="R47" s="413"/>
      <c r="S47" s="413"/>
      <c r="T47" s="413"/>
      <c r="U47" s="168"/>
      <c r="V47" s="168"/>
      <c r="W47" s="168"/>
      <c r="X47" s="168"/>
    </row>
    <row r="48" spans="1:27">
      <c r="A48" s="412">
        <v>8</v>
      </c>
      <c r="B48" s="312" t="s">
        <v>538</v>
      </c>
      <c r="C48" s="302"/>
      <c r="D48" s="302"/>
      <c r="E48" s="413"/>
      <c r="F48" s="413"/>
      <c r="G48" s="413"/>
      <c r="H48" s="413"/>
      <c r="I48" s="413">
        <v>5640</v>
      </c>
      <c r="J48" s="413">
        <v>5640</v>
      </c>
      <c r="K48" s="413"/>
      <c r="L48" s="413"/>
      <c r="M48" s="413">
        <v>5640</v>
      </c>
      <c r="N48" s="413">
        <v>5640</v>
      </c>
      <c r="O48" s="413"/>
      <c r="P48" s="413"/>
      <c r="Q48" s="413"/>
      <c r="R48" s="413"/>
      <c r="S48" s="413"/>
      <c r="T48" s="413"/>
      <c r="U48" s="168"/>
      <c r="V48" s="168"/>
      <c r="W48" s="168"/>
      <c r="X48" s="168"/>
    </row>
    <row r="49" spans="1:24">
      <c r="A49" s="412">
        <v>9</v>
      </c>
      <c r="B49" s="312" t="s">
        <v>616</v>
      </c>
      <c r="C49" s="302"/>
      <c r="D49" s="302"/>
      <c r="E49" s="413"/>
      <c r="F49" s="413"/>
      <c r="G49" s="413"/>
      <c r="H49" s="413"/>
      <c r="I49" s="413">
        <v>1680</v>
      </c>
      <c r="J49" s="413">
        <v>1680</v>
      </c>
      <c r="K49" s="413"/>
      <c r="L49" s="413"/>
      <c r="M49" s="413">
        <v>1680</v>
      </c>
      <c r="N49" s="413">
        <v>1680</v>
      </c>
      <c r="O49" s="413"/>
      <c r="P49" s="413"/>
      <c r="Q49" s="413"/>
      <c r="R49" s="413"/>
      <c r="S49" s="413"/>
      <c r="T49" s="413"/>
      <c r="U49" s="168"/>
      <c r="V49" s="168"/>
      <c r="W49" s="168"/>
      <c r="X49" s="168"/>
    </row>
    <row r="50" spans="1:24" ht="31.5">
      <c r="A50" s="412">
        <v>10</v>
      </c>
      <c r="B50" s="312" t="s">
        <v>617</v>
      </c>
      <c r="C50" s="302"/>
      <c r="D50" s="302"/>
      <c r="E50" s="413"/>
      <c r="F50" s="413"/>
      <c r="G50" s="413"/>
      <c r="H50" s="413"/>
      <c r="I50" s="413">
        <v>7752</v>
      </c>
      <c r="J50" s="413">
        <v>7752</v>
      </c>
      <c r="K50" s="413"/>
      <c r="L50" s="413"/>
      <c r="M50" s="413">
        <v>7752</v>
      </c>
      <c r="N50" s="413">
        <v>7752</v>
      </c>
      <c r="O50" s="413"/>
      <c r="P50" s="413"/>
      <c r="Q50" s="413"/>
      <c r="R50" s="413"/>
      <c r="S50" s="413"/>
      <c r="T50" s="413"/>
      <c r="U50" s="168"/>
      <c r="V50" s="168"/>
      <c r="W50" s="168"/>
      <c r="X50" s="168"/>
    </row>
    <row r="51" spans="1:24" ht="31.5">
      <c r="A51" s="412">
        <v>11</v>
      </c>
      <c r="B51" s="414" t="s">
        <v>618</v>
      </c>
      <c r="C51" s="302"/>
      <c r="D51" s="302"/>
      <c r="E51" s="413"/>
      <c r="F51" s="413"/>
      <c r="G51" s="413"/>
      <c r="H51" s="413"/>
      <c r="I51" s="413">
        <v>3504</v>
      </c>
      <c r="J51" s="413">
        <v>3504</v>
      </c>
      <c r="K51" s="413"/>
      <c r="L51" s="413"/>
      <c r="M51" s="413">
        <v>3504</v>
      </c>
      <c r="N51" s="413">
        <v>3504</v>
      </c>
      <c r="O51" s="413"/>
      <c r="P51" s="413"/>
      <c r="Q51" s="413"/>
      <c r="R51" s="413"/>
      <c r="S51" s="413"/>
      <c r="T51" s="413"/>
      <c r="U51" s="168"/>
      <c r="V51" s="168"/>
      <c r="W51" s="168"/>
      <c r="X51" s="168"/>
    </row>
    <row r="52" spans="1:24" ht="31.5">
      <c r="A52" s="412">
        <v>12</v>
      </c>
      <c r="B52" s="414" t="s">
        <v>619</v>
      </c>
      <c r="C52" s="302"/>
      <c r="D52" s="302"/>
      <c r="E52" s="413"/>
      <c r="F52" s="413"/>
      <c r="G52" s="413"/>
      <c r="H52" s="413"/>
      <c r="I52" s="413">
        <v>4380</v>
      </c>
      <c r="J52" s="413">
        <v>4380</v>
      </c>
      <c r="K52" s="413"/>
      <c r="L52" s="413"/>
      <c r="M52" s="413">
        <v>4380</v>
      </c>
      <c r="N52" s="413">
        <v>4380</v>
      </c>
      <c r="O52" s="413"/>
      <c r="P52" s="413"/>
      <c r="Q52" s="413"/>
      <c r="R52" s="413"/>
      <c r="S52" s="413"/>
      <c r="T52" s="413"/>
      <c r="U52" s="168"/>
      <c r="V52" s="168"/>
      <c r="W52" s="168"/>
      <c r="X52" s="168"/>
    </row>
    <row r="53" spans="1:24" ht="31.5">
      <c r="A53" s="412">
        <v>13</v>
      </c>
      <c r="B53" s="414" t="s">
        <v>620</v>
      </c>
      <c r="C53" s="302"/>
      <c r="D53" s="302"/>
      <c r="E53" s="413"/>
      <c r="F53" s="413"/>
      <c r="G53" s="413"/>
      <c r="H53" s="413"/>
      <c r="I53" s="413">
        <v>4602</v>
      </c>
      <c r="J53" s="413">
        <v>4602</v>
      </c>
      <c r="K53" s="413"/>
      <c r="L53" s="413"/>
      <c r="M53" s="413">
        <v>4602</v>
      </c>
      <c r="N53" s="413">
        <v>4602</v>
      </c>
      <c r="O53" s="413"/>
      <c r="P53" s="413"/>
      <c r="Q53" s="413"/>
      <c r="R53" s="413"/>
      <c r="S53" s="413"/>
      <c r="T53" s="413"/>
      <c r="U53" s="168"/>
      <c r="V53" s="168"/>
      <c r="W53" s="168"/>
      <c r="X53" s="168"/>
    </row>
    <row r="54" spans="1:24" ht="31.5">
      <c r="A54" s="412">
        <v>14</v>
      </c>
      <c r="B54" s="414" t="s">
        <v>621</v>
      </c>
      <c r="C54" s="302"/>
      <c r="D54" s="302"/>
      <c r="E54" s="413"/>
      <c r="F54" s="413"/>
      <c r="G54" s="413"/>
      <c r="H54" s="413"/>
      <c r="I54" s="413">
        <v>2478</v>
      </c>
      <c r="J54" s="413">
        <v>2478</v>
      </c>
      <c r="K54" s="413"/>
      <c r="L54" s="413"/>
      <c r="M54" s="413">
        <v>2478</v>
      </c>
      <c r="N54" s="413">
        <v>2478</v>
      </c>
      <c r="O54" s="413"/>
      <c r="P54" s="413"/>
      <c r="Q54" s="413"/>
      <c r="R54" s="413"/>
      <c r="S54" s="413"/>
      <c r="T54" s="413"/>
      <c r="U54" s="168"/>
      <c r="V54" s="168"/>
      <c r="W54" s="168"/>
      <c r="X54" s="168"/>
    </row>
    <row r="55" spans="1:24">
      <c r="A55" s="412">
        <v>15</v>
      </c>
      <c r="B55" s="414" t="s">
        <v>622</v>
      </c>
      <c r="C55" s="302"/>
      <c r="D55" s="302"/>
      <c r="E55" s="413"/>
      <c r="F55" s="413"/>
      <c r="G55" s="413"/>
      <c r="H55" s="413"/>
      <c r="I55" s="413">
        <v>2736</v>
      </c>
      <c r="J55" s="413">
        <v>2736</v>
      </c>
      <c r="K55" s="413"/>
      <c r="L55" s="413"/>
      <c r="M55" s="413">
        <v>2736</v>
      </c>
      <c r="N55" s="413">
        <v>2736</v>
      </c>
      <c r="O55" s="413"/>
      <c r="P55" s="413"/>
      <c r="Q55" s="413"/>
      <c r="R55" s="413"/>
      <c r="S55" s="413"/>
      <c r="T55" s="413"/>
      <c r="U55" s="168"/>
      <c r="V55" s="168"/>
      <c r="W55" s="168"/>
      <c r="X55" s="168"/>
    </row>
    <row r="56" spans="1:24">
      <c r="A56" s="412">
        <v>16</v>
      </c>
      <c r="B56" s="414" t="s">
        <v>623</v>
      </c>
      <c r="C56" s="302"/>
      <c r="D56" s="302"/>
      <c r="E56" s="413"/>
      <c r="F56" s="413"/>
      <c r="G56" s="413"/>
      <c r="H56" s="413"/>
      <c r="I56" s="413">
        <v>3504</v>
      </c>
      <c r="J56" s="413">
        <v>3504</v>
      </c>
      <c r="K56" s="413"/>
      <c r="L56" s="413"/>
      <c r="M56" s="413">
        <v>3504</v>
      </c>
      <c r="N56" s="413">
        <v>3504</v>
      </c>
      <c r="O56" s="413"/>
      <c r="P56" s="413"/>
      <c r="Q56" s="413"/>
      <c r="R56" s="413"/>
      <c r="S56" s="413"/>
      <c r="T56" s="413"/>
      <c r="U56" s="168"/>
      <c r="V56" s="168"/>
      <c r="W56" s="168"/>
      <c r="X56" s="168"/>
    </row>
    <row r="57" spans="1:24">
      <c r="A57" s="412">
        <v>17</v>
      </c>
      <c r="B57" s="414" t="s">
        <v>624</v>
      </c>
      <c r="C57" s="302"/>
      <c r="D57" s="302"/>
      <c r="E57" s="413"/>
      <c r="F57" s="413"/>
      <c r="G57" s="413"/>
      <c r="H57" s="413"/>
      <c r="I57" s="413">
        <v>2046</v>
      </c>
      <c r="J57" s="413">
        <v>2046</v>
      </c>
      <c r="K57" s="413"/>
      <c r="L57" s="413"/>
      <c r="M57" s="413">
        <v>2046</v>
      </c>
      <c r="N57" s="413">
        <v>2046</v>
      </c>
      <c r="O57" s="413"/>
      <c r="P57" s="413"/>
      <c r="Q57" s="413"/>
      <c r="R57" s="413"/>
      <c r="S57" s="413"/>
      <c r="T57" s="413"/>
      <c r="U57" s="168"/>
      <c r="V57" s="168"/>
      <c r="W57" s="168"/>
      <c r="X57" s="168"/>
    </row>
    <row r="58" spans="1:24">
      <c r="A58" s="412">
        <v>18</v>
      </c>
      <c r="B58" s="414" t="s">
        <v>625</v>
      </c>
      <c r="C58" s="302"/>
      <c r="D58" s="302"/>
      <c r="E58" s="413"/>
      <c r="F58" s="413"/>
      <c r="G58" s="413"/>
      <c r="H58" s="413"/>
      <c r="I58" s="413">
        <v>1752</v>
      </c>
      <c r="J58" s="413">
        <v>1752</v>
      </c>
      <c r="K58" s="413"/>
      <c r="L58" s="413"/>
      <c r="M58" s="413">
        <v>1752</v>
      </c>
      <c r="N58" s="413">
        <v>1752</v>
      </c>
      <c r="O58" s="413"/>
      <c r="P58" s="413"/>
      <c r="Q58" s="413"/>
      <c r="R58" s="413"/>
      <c r="S58" s="413"/>
      <c r="T58" s="413"/>
      <c r="U58" s="168"/>
      <c r="V58" s="168"/>
      <c r="W58" s="168"/>
      <c r="X58" s="168"/>
    </row>
    <row r="59" spans="1:24">
      <c r="A59" s="412">
        <v>19</v>
      </c>
      <c r="B59" s="414" t="s">
        <v>626</v>
      </c>
      <c r="C59" s="302"/>
      <c r="D59" s="302"/>
      <c r="E59" s="311"/>
      <c r="F59" s="311"/>
      <c r="G59" s="413"/>
      <c r="H59" s="413"/>
      <c r="I59" s="413">
        <v>3360</v>
      </c>
      <c r="J59" s="413">
        <v>3360</v>
      </c>
      <c r="K59" s="413"/>
      <c r="L59" s="413"/>
      <c r="M59" s="413">
        <v>3360</v>
      </c>
      <c r="N59" s="413">
        <v>3360</v>
      </c>
      <c r="O59" s="413"/>
      <c r="P59" s="413"/>
      <c r="Q59" s="413"/>
      <c r="R59" s="413"/>
      <c r="S59" s="413"/>
      <c r="T59" s="413"/>
      <c r="U59" s="168"/>
      <c r="V59" s="168"/>
      <c r="W59" s="168"/>
      <c r="X59" s="168"/>
    </row>
    <row r="60" spans="1:24" ht="31.5">
      <c r="A60" s="412">
        <v>20</v>
      </c>
      <c r="B60" s="414" t="s">
        <v>627</v>
      </c>
      <c r="C60" s="302"/>
      <c r="D60" s="302"/>
      <c r="E60" s="311"/>
      <c r="F60" s="311"/>
      <c r="G60" s="413"/>
      <c r="H60" s="413"/>
      <c r="I60" s="413">
        <v>3216</v>
      </c>
      <c r="J60" s="413">
        <v>3216</v>
      </c>
      <c r="K60" s="413"/>
      <c r="L60" s="413"/>
      <c r="M60" s="413">
        <v>3216</v>
      </c>
      <c r="N60" s="413">
        <v>3216</v>
      </c>
      <c r="O60" s="413"/>
      <c r="P60" s="413"/>
      <c r="Q60" s="413"/>
      <c r="R60" s="413"/>
      <c r="S60" s="413"/>
      <c r="T60" s="413"/>
      <c r="U60" s="168"/>
      <c r="V60" s="168"/>
      <c r="W60" s="168"/>
      <c r="X60" s="168"/>
    </row>
    <row r="61" spans="1:24">
      <c r="A61" s="412">
        <v>21</v>
      </c>
      <c r="B61" s="414" t="s">
        <v>628</v>
      </c>
      <c r="C61" s="302"/>
      <c r="D61" s="302"/>
      <c r="E61" s="311"/>
      <c r="F61" s="311"/>
      <c r="G61" s="413"/>
      <c r="H61" s="413"/>
      <c r="I61" s="413">
        <v>3066</v>
      </c>
      <c r="J61" s="413">
        <v>3066</v>
      </c>
      <c r="K61" s="413"/>
      <c r="L61" s="413"/>
      <c r="M61" s="413">
        <v>3066</v>
      </c>
      <c r="N61" s="413">
        <v>3066</v>
      </c>
      <c r="O61" s="413"/>
      <c r="P61" s="413"/>
      <c r="Q61" s="413"/>
      <c r="R61" s="413"/>
      <c r="S61" s="413"/>
      <c r="T61" s="413"/>
      <c r="U61" s="168"/>
      <c r="V61" s="168"/>
      <c r="W61" s="168"/>
      <c r="X61" s="168"/>
    </row>
    <row r="62" spans="1:24">
      <c r="A62" s="412"/>
      <c r="B62" s="415"/>
      <c r="C62" s="302"/>
      <c r="D62" s="302"/>
      <c r="E62" s="413"/>
      <c r="F62" s="413"/>
      <c r="G62" s="413"/>
      <c r="H62" s="413"/>
      <c r="I62" s="413"/>
      <c r="J62" s="413"/>
      <c r="K62" s="413"/>
      <c r="L62" s="413"/>
      <c r="M62" s="413"/>
      <c r="N62" s="413"/>
      <c r="O62" s="413"/>
      <c r="P62" s="413"/>
      <c r="Q62" s="413"/>
      <c r="R62" s="413"/>
      <c r="S62" s="413"/>
      <c r="T62" s="413"/>
      <c r="U62" s="168"/>
      <c r="V62" s="168"/>
      <c r="W62" s="168"/>
      <c r="X62" s="168"/>
    </row>
    <row r="63" spans="1:24">
      <c r="A63" s="401" t="s">
        <v>113</v>
      </c>
      <c r="B63" s="402" t="s">
        <v>463</v>
      </c>
      <c r="C63" s="403"/>
      <c r="D63" s="403"/>
      <c r="E63" s="404"/>
      <c r="F63" s="404"/>
      <c r="G63" s="404">
        <f t="shared" ref="G63:R63" si="13">G64</f>
        <v>0</v>
      </c>
      <c r="H63" s="404">
        <f t="shared" si="13"/>
        <v>0</v>
      </c>
      <c r="I63" s="404">
        <f t="shared" si="13"/>
        <v>172000</v>
      </c>
      <c r="J63" s="404">
        <f t="shared" si="13"/>
        <v>172000</v>
      </c>
      <c r="K63" s="404">
        <f t="shared" si="13"/>
        <v>0</v>
      </c>
      <c r="L63" s="404">
        <f t="shared" si="13"/>
        <v>0</v>
      </c>
      <c r="M63" s="404">
        <f t="shared" si="13"/>
        <v>172000</v>
      </c>
      <c r="N63" s="404">
        <f t="shared" si="13"/>
        <v>172000</v>
      </c>
      <c r="O63" s="404">
        <f t="shared" si="13"/>
        <v>0</v>
      </c>
      <c r="P63" s="404">
        <f t="shared" si="13"/>
        <v>0</v>
      </c>
      <c r="Q63" s="404">
        <f t="shared" si="13"/>
        <v>0</v>
      </c>
      <c r="R63" s="404">
        <f t="shared" si="13"/>
        <v>0</v>
      </c>
      <c r="S63" s="404"/>
      <c r="T63" s="404"/>
      <c r="U63" s="168"/>
      <c r="V63" s="168"/>
      <c r="W63" s="168"/>
      <c r="X63" s="168"/>
    </row>
    <row r="64" spans="1:24">
      <c r="A64" s="165"/>
      <c r="B64" s="405" t="s">
        <v>608</v>
      </c>
      <c r="C64" s="406"/>
      <c r="D64" s="306"/>
      <c r="E64" s="309"/>
      <c r="F64" s="309"/>
      <c r="G64" s="309">
        <f>SUM(G66:G105)</f>
        <v>0</v>
      </c>
      <c r="H64" s="309">
        <f>SUM(H66:H105)</f>
        <v>0</v>
      </c>
      <c r="I64" s="309">
        <f t="shared" ref="I64:R64" si="14">SUM(I66:I107)</f>
        <v>172000</v>
      </c>
      <c r="J64" s="309">
        <f t="shared" si="14"/>
        <v>172000</v>
      </c>
      <c r="K64" s="309">
        <f t="shared" si="14"/>
        <v>0</v>
      </c>
      <c r="L64" s="309">
        <f t="shared" si="14"/>
        <v>0</v>
      </c>
      <c r="M64" s="309">
        <f t="shared" si="14"/>
        <v>172000</v>
      </c>
      <c r="N64" s="309">
        <f t="shared" si="14"/>
        <v>172000</v>
      </c>
      <c r="O64" s="309">
        <f t="shared" si="14"/>
        <v>0</v>
      </c>
      <c r="P64" s="309">
        <f t="shared" si="14"/>
        <v>0</v>
      </c>
      <c r="Q64" s="309">
        <f t="shared" si="14"/>
        <v>0</v>
      </c>
      <c r="R64" s="309">
        <f t="shared" si="14"/>
        <v>0</v>
      </c>
      <c r="S64" s="309"/>
      <c r="T64" s="306"/>
      <c r="U64" s="168"/>
      <c r="V64" s="168"/>
      <c r="W64" s="168"/>
      <c r="X64" s="168"/>
    </row>
    <row r="65" spans="1:24" ht="31.5">
      <c r="A65" s="407"/>
      <c r="B65" s="408" t="s">
        <v>580</v>
      </c>
      <c r="C65" s="409"/>
      <c r="D65" s="410"/>
      <c r="E65" s="410"/>
      <c r="F65" s="411"/>
      <c r="G65" s="411"/>
      <c r="H65" s="411"/>
      <c r="I65" s="411"/>
      <c r="J65" s="411"/>
      <c r="K65" s="411"/>
      <c r="L65" s="411"/>
      <c r="M65" s="411"/>
      <c r="N65" s="411"/>
      <c r="O65" s="411"/>
      <c r="P65" s="411"/>
      <c r="Q65" s="411"/>
      <c r="R65" s="411"/>
      <c r="S65" s="411"/>
      <c r="T65" s="410"/>
      <c r="U65" s="168"/>
      <c r="V65" s="168"/>
      <c r="W65" s="168"/>
      <c r="X65" s="168"/>
    </row>
    <row r="66" spans="1:24">
      <c r="A66" s="416">
        <v>1</v>
      </c>
      <c r="B66" s="417" t="s">
        <v>629</v>
      </c>
      <c r="C66" s="406"/>
      <c r="D66" s="306"/>
      <c r="E66" s="310"/>
      <c r="F66" s="310"/>
      <c r="G66" s="310"/>
      <c r="H66" s="310"/>
      <c r="I66" s="310">
        <v>2000</v>
      </c>
      <c r="J66" s="310">
        <v>2000</v>
      </c>
      <c r="K66" s="310"/>
      <c r="L66" s="310"/>
      <c r="M66" s="310">
        <v>2000</v>
      </c>
      <c r="N66" s="310">
        <v>2000</v>
      </c>
      <c r="O66" s="310"/>
      <c r="P66" s="310"/>
      <c r="Q66" s="310"/>
      <c r="R66" s="310"/>
      <c r="S66" s="310"/>
      <c r="T66" s="306"/>
      <c r="U66" s="168"/>
      <c r="V66" s="168"/>
      <c r="W66" s="168"/>
      <c r="X66" s="168"/>
    </row>
    <row r="67" spans="1:24">
      <c r="A67" s="314">
        <v>2</v>
      </c>
      <c r="B67" s="312" t="s">
        <v>630</v>
      </c>
      <c r="C67" s="406"/>
      <c r="D67" s="306"/>
      <c r="E67" s="310"/>
      <c r="F67" s="310"/>
      <c r="G67" s="310"/>
      <c r="H67" s="310"/>
      <c r="I67" s="310">
        <v>800</v>
      </c>
      <c r="J67" s="310">
        <v>800</v>
      </c>
      <c r="K67" s="310"/>
      <c r="L67" s="310"/>
      <c r="M67" s="310">
        <v>800</v>
      </c>
      <c r="N67" s="310">
        <v>800</v>
      </c>
      <c r="O67" s="310"/>
      <c r="P67" s="310"/>
      <c r="Q67" s="310"/>
      <c r="R67" s="310"/>
      <c r="S67" s="310"/>
      <c r="T67" s="306"/>
      <c r="U67" s="168"/>
      <c r="V67" s="168"/>
      <c r="W67" s="168"/>
      <c r="X67" s="168"/>
    </row>
    <row r="68" spans="1:24">
      <c r="A68" s="416">
        <v>3</v>
      </c>
      <c r="B68" s="417" t="s">
        <v>631</v>
      </c>
      <c r="C68" s="406"/>
      <c r="D68" s="306"/>
      <c r="E68" s="310"/>
      <c r="F68" s="310"/>
      <c r="G68" s="310"/>
      <c r="H68" s="310"/>
      <c r="I68" s="310">
        <v>800</v>
      </c>
      <c r="J68" s="310">
        <v>800</v>
      </c>
      <c r="K68" s="310"/>
      <c r="L68" s="310"/>
      <c r="M68" s="310">
        <v>800</v>
      </c>
      <c r="N68" s="310">
        <v>800</v>
      </c>
      <c r="O68" s="310"/>
      <c r="P68" s="310"/>
      <c r="Q68" s="310"/>
      <c r="R68" s="310"/>
      <c r="S68" s="310"/>
      <c r="T68" s="306"/>
      <c r="U68" s="168"/>
      <c r="V68" s="168"/>
      <c r="W68" s="168"/>
      <c r="X68" s="168"/>
    </row>
    <row r="69" spans="1:24">
      <c r="A69" s="314">
        <v>4</v>
      </c>
      <c r="B69" s="417" t="s">
        <v>632</v>
      </c>
      <c r="C69" s="406"/>
      <c r="D69" s="306"/>
      <c r="E69" s="310"/>
      <c r="F69" s="310"/>
      <c r="G69" s="310"/>
      <c r="H69" s="310"/>
      <c r="I69" s="310">
        <v>3200</v>
      </c>
      <c r="J69" s="310">
        <v>3200</v>
      </c>
      <c r="K69" s="310"/>
      <c r="L69" s="310"/>
      <c r="M69" s="310">
        <v>3200</v>
      </c>
      <c r="N69" s="310">
        <v>3200</v>
      </c>
      <c r="O69" s="310"/>
      <c r="P69" s="310"/>
      <c r="Q69" s="310"/>
      <c r="R69" s="310"/>
      <c r="S69" s="310"/>
      <c r="T69" s="306"/>
      <c r="U69" s="168"/>
      <c r="V69" s="168"/>
      <c r="W69" s="168"/>
      <c r="X69" s="168"/>
    </row>
    <row r="70" spans="1:24">
      <c r="A70" s="416">
        <v>5</v>
      </c>
      <c r="B70" s="417" t="s">
        <v>633</v>
      </c>
      <c r="C70" s="406"/>
      <c r="D70" s="306"/>
      <c r="E70" s="310"/>
      <c r="F70" s="310"/>
      <c r="G70" s="310"/>
      <c r="H70" s="310"/>
      <c r="I70" s="310">
        <v>800</v>
      </c>
      <c r="J70" s="310">
        <v>800</v>
      </c>
      <c r="K70" s="310"/>
      <c r="L70" s="310"/>
      <c r="M70" s="310">
        <v>800</v>
      </c>
      <c r="N70" s="310">
        <v>800</v>
      </c>
      <c r="O70" s="310"/>
      <c r="P70" s="310"/>
      <c r="Q70" s="310"/>
      <c r="R70" s="310"/>
      <c r="S70" s="310"/>
      <c r="T70" s="306"/>
      <c r="U70" s="168"/>
      <c r="V70" s="168"/>
      <c r="W70" s="168"/>
      <c r="X70" s="168"/>
    </row>
    <row r="71" spans="1:24">
      <c r="A71" s="314">
        <v>6</v>
      </c>
      <c r="B71" s="417" t="s">
        <v>634</v>
      </c>
      <c r="C71" s="406"/>
      <c r="D71" s="306"/>
      <c r="E71" s="310"/>
      <c r="F71" s="310"/>
      <c r="G71" s="310"/>
      <c r="H71" s="310"/>
      <c r="I71" s="310">
        <v>400</v>
      </c>
      <c r="J71" s="310">
        <v>400</v>
      </c>
      <c r="K71" s="310"/>
      <c r="L71" s="310"/>
      <c r="M71" s="310">
        <v>400</v>
      </c>
      <c r="N71" s="310">
        <v>400</v>
      </c>
      <c r="O71" s="310"/>
      <c r="P71" s="310"/>
      <c r="Q71" s="310"/>
      <c r="R71" s="310"/>
      <c r="S71" s="310"/>
      <c r="T71" s="306"/>
      <c r="U71" s="168"/>
      <c r="V71" s="168"/>
      <c r="W71" s="168"/>
      <c r="X71" s="168"/>
    </row>
    <row r="72" spans="1:24">
      <c r="A72" s="416">
        <v>7</v>
      </c>
      <c r="B72" s="417" t="s">
        <v>635</v>
      </c>
      <c r="C72" s="406"/>
      <c r="D72" s="306"/>
      <c r="E72" s="310"/>
      <c r="F72" s="310"/>
      <c r="G72" s="310"/>
      <c r="H72" s="310"/>
      <c r="I72" s="310">
        <v>400</v>
      </c>
      <c r="J72" s="310">
        <v>400</v>
      </c>
      <c r="K72" s="310"/>
      <c r="L72" s="310"/>
      <c r="M72" s="310">
        <v>400</v>
      </c>
      <c r="N72" s="310">
        <v>400</v>
      </c>
      <c r="O72" s="310"/>
      <c r="P72" s="310"/>
      <c r="Q72" s="310"/>
      <c r="R72" s="310"/>
      <c r="S72" s="310"/>
      <c r="T72" s="306"/>
      <c r="U72" s="168"/>
      <c r="V72" s="168"/>
      <c r="W72" s="168"/>
      <c r="X72" s="168"/>
    </row>
    <row r="73" spans="1:24">
      <c r="A73" s="314">
        <v>8</v>
      </c>
      <c r="B73" s="417" t="s">
        <v>636</v>
      </c>
      <c r="C73" s="406"/>
      <c r="D73" s="306"/>
      <c r="E73" s="310"/>
      <c r="F73" s="310"/>
      <c r="G73" s="310"/>
      <c r="H73" s="310"/>
      <c r="I73" s="310">
        <v>400</v>
      </c>
      <c r="J73" s="310">
        <v>400</v>
      </c>
      <c r="K73" s="310"/>
      <c r="L73" s="310"/>
      <c r="M73" s="310">
        <v>400</v>
      </c>
      <c r="N73" s="310">
        <v>400</v>
      </c>
      <c r="O73" s="310"/>
      <c r="P73" s="310"/>
      <c r="Q73" s="310"/>
      <c r="R73" s="310"/>
      <c r="S73" s="310"/>
      <c r="T73" s="306"/>
      <c r="U73" s="168"/>
      <c r="V73" s="168"/>
      <c r="W73" s="168"/>
      <c r="X73" s="168"/>
    </row>
    <row r="74" spans="1:24">
      <c r="A74" s="416">
        <v>9</v>
      </c>
      <c r="B74" s="417" t="s">
        <v>637</v>
      </c>
      <c r="C74" s="406"/>
      <c r="D74" s="306"/>
      <c r="E74" s="310"/>
      <c r="F74" s="310"/>
      <c r="G74" s="310"/>
      <c r="H74" s="310"/>
      <c r="I74" s="310">
        <v>1200</v>
      </c>
      <c r="J74" s="310">
        <v>1200</v>
      </c>
      <c r="K74" s="310"/>
      <c r="L74" s="310"/>
      <c r="M74" s="310">
        <v>1200</v>
      </c>
      <c r="N74" s="310">
        <v>1200</v>
      </c>
      <c r="O74" s="310"/>
      <c r="P74" s="310"/>
      <c r="Q74" s="310"/>
      <c r="R74" s="310"/>
      <c r="S74" s="310"/>
      <c r="T74" s="306"/>
      <c r="U74" s="168"/>
      <c r="V74" s="168"/>
      <c r="W74" s="168"/>
      <c r="X74" s="168"/>
    </row>
    <row r="75" spans="1:24">
      <c r="A75" s="314">
        <v>10</v>
      </c>
      <c r="B75" s="417" t="s">
        <v>638</v>
      </c>
      <c r="C75" s="406"/>
      <c r="D75" s="306"/>
      <c r="E75" s="310"/>
      <c r="F75" s="310"/>
      <c r="G75" s="310"/>
      <c r="H75" s="310"/>
      <c r="I75" s="310">
        <v>2800</v>
      </c>
      <c r="J75" s="310">
        <v>2800</v>
      </c>
      <c r="K75" s="310"/>
      <c r="L75" s="310"/>
      <c r="M75" s="310">
        <v>2800</v>
      </c>
      <c r="N75" s="310">
        <v>2800</v>
      </c>
      <c r="O75" s="310"/>
      <c r="P75" s="310"/>
      <c r="Q75" s="310"/>
      <c r="R75" s="310"/>
      <c r="S75" s="310"/>
      <c r="T75" s="306"/>
      <c r="U75" s="168"/>
      <c r="V75" s="168"/>
      <c r="W75" s="168"/>
      <c r="X75" s="168"/>
    </row>
    <row r="76" spans="1:24">
      <c r="A76" s="416">
        <v>11</v>
      </c>
      <c r="B76" s="417" t="s">
        <v>639</v>
      </c>
      <c r="C76" s="406"/>
      <c r="D76" s="306"/>
      <c r="E76" s="310"/>
      <c r="F76" s="310"/>
      <c r="G76" s="310"/>
      <c r="H76" s="310"/>
      <c r="I76" s="310">
        <v>400</v>
      </c>
      <c r="J76" s="310">
        <v>400</v>
      </c>
      <c r="K76" s="310"/>
      <c r="L76" s="310"/>
      <c r="M76" s="310">
        <v>400</v>
      </c>
      <c r="N76" s="310">
        <v>400</v>
      </c>
      <c r="O76" s="310"/>
      <c r="P76" s="310"/>
      <c r="Q76" s="310"/>
      <c r="R76" s="310"/>
      <c r="S76" s="310"/>
      <c r="T76" s="306"/>
      <c r="U76" s="168"/>
      <c r="V76" s="168"/>
      <c r="W76" s="168"/>
      <c r="X76" s="168"/>
    </row>
    <row r="77" spans="1:24">
      <c r="A77" s="416">
        <v>12</v>
      </c>
      <c r="B77" s="417" t="s">
        <v>640</v>
      </c>
      <c r="C77" s="406"/>
      <c r="D77" s="306"/>
      <c r="E77" s="310"/>
      <c r="F77" s="310"/>
      <c r="G77" s="310"/>
      <c r="H77" s="310"/>
      <c r="I77" s="310">
        <v>1200</v>
      </c>
      <c r="J77" s="310">
        <v>1200</v>
      </c>
      <c r="K77" s="310"/>
      <c r="L77" s="310"/>
      <c r="M77" s="310">
        <v>1200</v>
      </c>
      <c r="N77" s="310">
        <v>1200</v>
      </c>
      <c r="O77" s="310"/>
      <c r="P77" s="310"/>
      <c r="Q77" s="310"/>
      <c r="R77" s="310"/>
      <c r="S77" s="310"/>
      <c r="T77" s="306"/>
      <c r="U77" s="168"/>
      <c r="V77" s="168"/>
      <c r="W77" s="168"/>
      <c r="X77" s="168"/>
    </row>
    <row r="78" spans="1:24">
      <c r="A78" s="314">
        <v>13</v>
      </c>
      <c r="B78" s="417" t="s">
        <v>641</v>
      </c>
      <c r="C78" s="406"/>
      <c r="D78" s="306"/>
      <c r="E78" s="310"/>
      <c r="F78" s="310"/>
      <c r="G78" s="310"/>
      <c r="H78" s="310"/>
      <c r="I78" s="310">
        <v>1200</v>
      </c>
      <c r="J78" s="310">
        <v>1200</v>
      </c>
      <c r="K78" s="310"/>
      <c r="L78" s="310"/>
      <c r="M78" s="310">
        <v>1200</v>
      </c>
      <c r="N78" s="310">
        <v>1200</v>
      </c>
      <c r="O78" s="310"/>
      <c r="P78" s="310"/>
      <c r="Q78" s="310"/>
      <c r="R78" s="310"/>
      <c r="S78" s="310"/>
      <c r="T78" s="306"/>
      <c r="U78" s="168"/>
      <c r="V78" s="168"/>
      <c r="W78" s="168"/>
      <c r="X78" s="168"/>
    </row>
    <row r="79" spans="1:24">
      <c r="A79" s="416">
        <v>14</v>
      </c>
      <c r="B79" s="417" t="s">
        <v>642</v>
      </c>
      <c r="C79" s="406"/>
      <c r="D79" s="306"/>
      <c r="E79" s="310"/>
      <c r="F79" s="310"/>
      <c r="G79" s="310"/>
      <c r="H79" s="310"/>
      <c r="I79" s="310">
        <v>6000</v>
      </c>
      <c r="J79" s="310">
        <v>6000</v>
      </c>
      <c r="K79" s="310"/>
      <c r="L79" s="310"/>
      <c r="M79" s="310">
        <v>6000</v>
      </c>
      <c r="N79" s="310">
        <v>6000</v>
      </c>
      <c r="O79" s="310"/>
      <c r="P79" s="310"/>
      <c r="Q79" s="310"/>
      <c r="R79" s="310"/>
      <c r="S79" s="310"/>
      <c r="T79" s="306"/>
      <c r="U79" s="168"/>
      <c r="V79" s="168"/>
      <c r="W79" s="168"/>
      <c r="X79" s="168"/>
    </row>
    <row r="80" spans="1:24">
      <c r="A80" s="314">
        <v>15</v>
      </c>
      <c r="B80" s="417" t="s">
        <v>643</v>
      </c>
      <c r="C80" s="406"/>
      <c r="D80" s="306"/>
      <c r="E80" s="310"/>
      <c r="F80" s="310"/>
      <c r="G80" s="310"/>
      <c r="H80" s="310"/>
      <c r="I80" s="310">
        <v>4000</v>
      </c>
      <c r="J80" s="310">
        <v>4000</v>
      </c>
      <c r="K80" s="310"/>
      <c r="L80" s="310"/>
      <c r="M80" s="310">
        <v>4000</v>
      </c>
      <c r="N80" s="310">
        <v>4000</v>
      </c>
      <c r="O80" s="310"/>
      <c r="P80" s="310"/>
      <c r="Q80" s="310"/>
      <c r="R80" s="310"/>
      <c r="S80" s="310"/>
      <c r="T80" s="306"/>
      <c r="U80" s="168"/>
      <c r="V80" s="168"/>
      <c r="W80" s="168"/>
      <c r="X80" s="168"/>
    </row>
    <row r="81" spans="1:24">
      <c r="A81" s="416">
        <v>16</v>
      </c>
      <c r="B81" s="417" t="s">
        <v>644</v>
      </c>
      <c r="C81" s="406"/>
      <c r="D81" s="306"/>
      <c r="E81" s="310"/>
      <c r="F81" s="310"/>
      <c r="G81" s="310"/>
      <c r="H81" s="310"/>
      <c r="I81" s="310">
        <v>800</v>
      </c>
      <c r="J81" s="310">
        <v>800</v>
      </c>
      <c r="K81" s="310"/>
      <c r="L81" s="310"/>
      <c r="M81" s="310">
        <v>800</v>
      </c>
      <c r="N81" s="310">
        <v>800</v>
      </c>
      <c r="O81" s="310"/>
      <c r="P81" s="310"/>
      <c r="Q81" s="310"/>
      <c r="R81" s="310"/>
      <c r="S81" s="310"/>
      <c r="T81" s="306"/>
      <c r="U81" s="168"/>
      <c r="V81" s="168"/>
      <c r="W81" s="168"/>
      <c r="X81" s="168"/>
    </row>
    <row r="82" spans="1:24">
      <c r="A82" s="314">
        <v>17</v>
      </c>
      <c r="B82" s="417" t="s">
        <v>645</v>
      </c>
      <c r="C82" s="406"/>
      <c r="D82" s="306"/>
      <c r="E82" s="310"/>
      <c r="F82" s="310"/>
      <c r="G82" s="310"/>
      <c r="H82" s="310"/>
      <c r="I82" s="310">
        <v>4800</v>
      </c>
      <c r="J82" s="310">
        <v>4800</v>
      </c>
      <c r="K82" s="310"/>
      <c r="L82" s="310"/>
      <c r="M82" s="310">
        <v>4800</v>
      </c>
      <c r="N82" s="310">
        <v>4800</v>
      </c>
      <c r="O82" s="310"/>
      <c r="P82" s="310"/>
      <c r="Q82" s="310"/>
      <c r="R82" s="310"/>
      <c r="S82" s="310"/>
      <c r="T82" s="306"/>
      <c r="U82" s="168"/>
      <c r="V82" s="168"/>
      <c r="W82" s="168"/>
      <c r="X82" s="168"/>
    </row>
    <row r="83" spans="1:24">
      <c r="A83" s="416">
        <v>18</v>
      </c>
      <c r="B83" s="417" t="s">
        <v>646</v>
      </c>
      <c r="C83" s="406"/>
      <c r="D83" s="306"/>
      <c r="E83" s="310"/>
      <c r="F83" s="310"/>
      <c r="G83" s="310"/>
      <c r="H83" s="310"/>
      <c r="I83" s="310">
        <v>2000</v>
      </c>
      <c r="J83" s="310">
        <v>2000</v>
      </c>
      <c r="K83" s="310"/>
      <c r="L83" s="310"/>
      <c r="M83" s="310">
        <v>2000</v>
      </c>
      <c r="N83" s="310">
        <v>2000</v>
      </c>
      <c r="O83" s="310"/>
      <c r="P83" s="310"/>
      <c r="Q83" s="310"/>
      <c r="R83" s="310"/>
      <c r="S83" s="310"/>
      <c r="T83" s="306"/>
      <c r="U83" s="168"/>
      <c r="V83" s="168"/>
      <c r="W83" s="168"/>
      <c r="X83" s="168"/>
    </row>
    <row r="84" spans="1:24">
      <c r="A84" s="314">
        <v>19</v>
      </c>
      <c r="B84" s="417" t="s">
        <v>647</v>
      </c>
      <c r="C84" s="406"/>
      <c r="D84" s="306"/>
      <c r="E84" s="310"/>
      <c r="F84" s="310"/>
      <c r="G84" s="310"/>
      <c r="H84" s="310"/>
      <c r="I84" s="310">
        <v>800</v>
      </c>
      <c r="J84" s="310">
        <v>800</v>
      </c>
      <c r="K84" s="310"/>
      <c r="L84" s="310"/>
      <c r="M84" s="310">
        <v>800</v>
      </c>
      <c r="N84" s="310">
        <v>800</v>
      </c>
      <c r="O84" s="310"/>
      <c r="P84" s="310"/>
      <c r="Q84" s="310"/>
      <c r="R84" s="310"/>
      <c r="S84" s="310"/>
      <c r="T84" s="306"/>
      <c r="U84" s="168"/>
      <c r="V84" s="168"/>
      <c r="W84" s="168"/>
      <c r="X84" s="168"/>
    </row>
    <row r="85" spans="1:24">
      <c r="A85" s="416">
        <v>20</v>
      </c>
      <c r="B85" s="418" t="s">
        <v>648</v>
      </c>
      <c r="C85" s="406"/>
      <c r="D85" s="306"/>
      <c r="E85" s="310"/>
      <c r="F85" s="310"/>
      <c r="G85" s="310"/>
      <c r="H85" s="310"/>
      <c r="I85" s="310">
        <v>800</v>
      </c>
      <c r="J85" s="310">
        <v>800</v>
      </c>
      <c r="K85" s="310"/>
      <c r="L85" s="310"/>
      <c r="M85" s="310">
        <v>800</v>
      </c>
      <c r="N85" s="310">
        <v>800</v>
      </c>
      <c r="O85" s="310"/>
      <c r="P85" s="310"/>
      <c r="Q85" s="310"/>
      <c r="R85" s="310"/>
      <c r="S85" s="310"/>
      <c r="T85" s="306"/>
      <c r="U85" s="168"/>
      <c r="V85" s="168"/>
      <c r="W85" s="168"/>
      <c r="X85" s="168"/>
    </row>
    <row r="86" spans="1:24">
      <c r="A86" s="314">
        <v>21</v>
      </c>
      <c r="B86" s="417" t="s">
        <v>649</v>
      </c>
      <c r="C86" s="406"/>
      <c r="D86" s="306"/>
      <c r="E86" s="310"/>
      <c r="F86" s="310"/>
      <c r="G86" s="310"/>
      <c r="H86" s="310"/>
      <c r="I86" s="310">
        <v>1600</v>
      </c>
      <c r="J86" s="310">
        <v>1600</v>
      </c>
      <c r="K86" s="310"/>
      <c r="L86" s="310"/>
      <c r="M86" s="310">
        <v>1600</v>
      </c>
      <c r="N86" s="310">
        <v>1600</v>
      </c>
      <c r="O86" s="310"/>
      <c r="P86" s="310"/>
      <c r="Q86" s="310"/>
      <c r="R86" s="310"/>
      <c r="S86" s="310"/>
      <c r="T86" s="306"/>
      <c r="U86" s="168"/>
      <c r="V86" s="168"/>
      <c r="W86" s="168"/>
      <c r="X86" s="168"/>
    </row>
    <row r="87" spans="1:24">
      <c r="A87" s="416">
        <v>22</v>
      </c>
      <c r="B87" s="417" t="s">
        <v>650</v>
      </c>
      <c r="C87" s="406"/>
      <c r="D87" s="306"/>
      <c r="E87" s="310"/>
      <c r="F87" s="310"/>
      <c r="G87" s="310"/>
      <c r="H87" s="310"/>
      <c r="I87" s="310">
        <v>1600</v>
      </c>
      <c r="J87" s="310">
        <v>1600</v>
      </c>
      <c r="K87" s="310"/>
      <c r="L87" s="310"/>
      <c r="M87" s="310">
        <v>1600</v>
      </c>
      <c r="N87" s="310">
        <v>1600</v>
      </c>
      <c r="O87" s="310"/>
      <c r="P87" s="310"/>
      <c r="Q87" s="310"/>
      <c r="R87" s="310"/>
      <c r="S87" s="310"/>
      <c r="T87" s="306"/>
      <c r="U87" s="168"/>
      <c r="V87" s="168"/>
      <c r="W87" s="168"/>
      <c r="X87" s="168"/>
    </row>
    <row r="88" spans="1:24">
      <c r="A88" s="416">
        <v>23</v>
      </c>
      <c r="B88" s="307" t="s">
        <v>651</v>
      </c>
      <c r="C88" s="406"/>
      <c r="D88" s="306"/>
      <c r="E88" s="310"/>
      <c r="F88" s="310"/>
      <c r="G88" s="310"/>
      <c r="H88" s="310"/>
      <c r="I88" s="310">
        <v>5200</v>
      </c>
      <c r="J88" s="310">
        <v>5200</v>
      </c>
      <c r="K88" s="310"/>
      <c r="L88" s="310"/>
      <c r="M88" s="310">
        <v>5200</v>
      </c>
      <c r="N88" s="310">
        <v>5200</v>
      </c>
      <c r="O88" s="310"/>
      <c r="P88" s="310"/>
      <c r="Q88" s="310"/>
      <c r="R88" s="310"/>
      <c r="S88" s="310"/>
      <c r="T88" s="306"/>
      <c r="U88" s="168"/>
      <c r="V88" s="168"/>
      <c r="W88" s="168"/>
      <c r="X88" s="168"/>
    </row>
    <row r="89" spans="1:24">
      <c r="A89" s="314">
        <v>24</v>
      </c>
      <c r="B89" s="417" t="s">
        <v>652</v>
      </c>
      <c r="C89" s="406"/>
      <c r="D89" s="306"/>
      <c r="E89" s="310"/>
      <c r="F89" s="310"/>
      <c r="G89" s="310"/>
      <c r="H89" s="310"/>
      <c r="I89" s="310">
        <v>1200</v>
      </c>
      <c r="J89" s="310">
        <v>1200</v>
      </c>
      <c r="K89" s="310"/>
      <c r="L89" s="310"/>
      <c r="M89" s="310">
        <v>1200</v>
      </c>
      <c r="N89" s="310">
        <v>1200</v>
      </c>
      <c r="O89" s="310"/>
      <c r="P89" s="310"/>
      <c r="Q89" s="310"/>
      <c r="R89" s="310"/>
      <c r="S89" s="310"/>
      <c r="T89" s="306"/>
      <c r="U89" s="168"/>
      <c r="V89" s="168"/>
      <c r="W89" s="168"/>
      <c r="X89" s="168"/>
    </row>
    <row r="90" spans="1:24">
      <c r="A90" s="416">
        <v>25</v>
      </c>
      <c r="B90" s="417" t="s">
        <v>653</v>
      </c>
      <c r="C90" s="406"/>
      <c r="D90" s="306"/>
      <c r="E90" s="310"/>
      <c r="F90" s="310"/>
      <c r="G90" s="310"/>
      <c r="H90" s="310"/>
      <c r="I90" s="310">
        <v>1200</v>
      </c>
      <c r="J90" s="310">
        <v>1200</v>
      </c>
      <c r="K90" s="310"/>
      <c r="L90" s="310"/>
      <c r="M90" s="310">
        <v>1200</v>
      </c>
      <c r="N90" s="310">
        <v>1200</v>
      </c>
      <c r="O90" s="310"/>
      <c r="P90" s="310"/>
      <c r="Q90" s="310"/>
      <c r="R90" s="310"/>
      <c r="S90" s="310"/>
      <c r="T90" s="306"/>
      <c r="U90" s="168"/>
      <c r="V90" s="168"/>
      <c r="W90" s="168"/>
      <c r="X90" s="168"/>
    </row>
    <row r="91" spans="1:24">
      <c r="A91" s="416">
        <v>27</v>
      </c>
      <c r="B91" s="417" t="s">
        <v>654</v>
      </c>
      <c r="C91" s="406"/>
      <c r="D91" s="306"/>
      <c r="E91" s="310"/>
      <c r="F91" s="310"/>
      <c r="G91" s="310"/>
      <c r="H91" s="310"/>
      <c r="I91" s="310">
        <v>1200</v>
      </c>
      <c r="J91" s="310">
        <v>1200</v>
      </c>
      <c r="K91" s="310"/>
      <c r="L91" s="310"/>
      <c r="M91" s="310">
        <v>1200</v>
      </c>
      <c r="N91" s="310">
        <v>1200</v>
      </c>
      <c r="O91" s="310"/>
      <c r="P91" s="310"/>
      <c r="Q91" s="310"/>
      <c r="R91" s="310"/>
      <c r="S91" s="310"/>
      <c r="T91" s="306"/>
      <c r="U91" s="168"/>
      <c r="V91" s="168"/>
      <c r="W91" s="168"/>
      <c r="X91" s="168"/>
    </row>
    <row r="92" spans="1:24">
      <c r="A92" s="314">
        <v>28</v>
      </c>
      <c r="B92" s="417" t="s">
        <v>655</v>
      </c>
      <c r="C92" s="406"/>
      <c r="D92" s="306"/>
      <c r="E92" s="310"/>
      <c r="F92" s="310"/>
      <c r="G92" s="310"/>
      <c r="H92" s="310"/>
      <c r="I92" s="310">
        <v>2000</v>
      </c>
      <c r="J92" s="310">
        <v>2000</v>
      </c>
      <c r="K92" s="310"/>
      <c r="L92" s="310"/>
      <c r="M92" s="310">
        <v>2000</v>
      </c>
      <c r="N92" s="310">
        <v>2000</v>
      </c>
      <c r="O92" s="310"/>
      <c r="P92" s="310"/>
      <c r="Q92" s="310"/>
      <c r="R92" s="310"/>
      <c r="S92" s="310"/>
      <c r="T92" s="306"/>
      <c r="U92" s="168"/>
      <c r="V92" s="168"/>
      <c r="W92" s="168"/>
      <c r="X92" s="168"/>
    </row>
    <row r="93" spans="1:24">
      <c r="A93" s="416">
        <v>29</v>
      </c>
      <c r="B93" s="417" t="s">
        <v>656</v>
      </c>
      <c r="C93" s="406"/>
      <c r="D93" s="306"/>
      <c r="E93" s="310"/>
      <c r="F93" s="310"/>
      <c r="G93" s="310"/>
      <c r="H93" s="310"/>
      <c r="I93" s="310">
        <v>2400</v>
      </c>
      <c r="J93" s="310">
        <v>2400</v>
      </c>
      <c r="K93" s="310"/>
      <c r="L93" s="310"/>
      <c r="M93" s="310">
        <v>2400</v>
      </c>
      <c r="N93" s="310">
        <v>2400</v>
      </c>
      <c r="O93" s="310"/>
      <c r="P93" s="310"/>
      <c r="Q93" s="310"/>
      <c r="R93" s="310"/>
      <c r="S93" s="310"/>
      <c r="T93" s="306"/>
      <c r="U93" s="168"/>
      <c r="V93" s="168"/>
      <c r="W93" s="168"/>
      <c r="X93" s="168"/>
    </row>
    <row r="94" spans="1:24">
      <c r="A94" s="314">
        <v>30</v>
      </c>
      <c r="B94" s="417" t="s">
        <v>657</v>
      </c>
      <c r="C94" s="406"/>
      <c r="D94" s="306"/>
      <c r="E94" s="310"/>
      <c r="F94" s="310"/>
      <c r="G94" s="310"/>
      <c r="H94" s="310"/>
      <c r="I94" s="310">
        <v>1200</v>
      </c>
      <c r="J94" s="310">
        <v>1200</v>
      </c>
      <c r="K94" s="310"/>
      <c r="L94" s="310"/>
      <c r="M94" s="310">
        <v>1200</v>
      </c>
      <c r="N94" s="310">
        <v>1200</v>
      </c>
      <c r="O94" s="310"/>
      <c r="P94" s="310"/>
      <c r="Q94" s="310"/>
      <c r="R94" s="310"/>
      <c r="S94" s="310"/>
      <c r="T94" s="306"/>
      <c r="U94" s="168"/>
      <c r="V94" s="168"/>
      <c r="W94" s="168"/>
      <c r="X94" s="168"/>
    </row>
    <row r="95" spans="1:24">
      <c r="A95" s="416">
        <v>31</v>
      </c>
      <c r="B95" s="417" t="s">
        <v>658</v>
      </c>
      <c r="C95" s="406"/>
      <c r="D95" s="306"/>
      <c r="E95" s="310"/>
      <c r="F95" s="310"/>
      <c r="G95" s="310"/>
      <c r="H95" s="310"/>
      <c r="I95" s="310">
        <v>2800</v>
      </c>
      <c r="J95" s="310">
        <v>2800</v>
      </c>
      <c r="K95" s="310"/>
      <c r="L95" s="310"/>
      <c r="M95" s="310">
        <v>2800</v>
      </c>
      <c r="N95" s="310">
        <v>2800</v>
      </c>
      <c r="O95" s="310"/>
      <c r="P95" s="310"/>
      <c r="Q95" s="310"/>
      <c r="R95" s="310"/>
      <c r="S95" s="310"/>
      <c r="T95" s="306"/>
      <c r="U95" s="168"/>
      <c r="V95" s="168"/>
      <c r="W95" s="168"/>
      <c r="X95" s="168"/>
    </row>
    <row r="96" spans="1:24">
      <c r="A96" s="314">
        <v>32</v>
      </c>
      <c r="B96" s="417" t="s">
        <v>659</v>
      </c>
      <c r="C96" s="406"/>
      <c r="D96" s="306"/>
      <c r="E96" s="310"/>
      <c r="F96" s="310"/>
      <c r="G96" s="310"/>
      <c r="H96" s="310"/>
      <c r="I96" s="310">
        <v>2000</v>
      </c>
      <c r="J96" s="310">
        <v>2000</v>
      </c>
      <c r="K96" s="310"/>
      <c r="L96" s="310"/>
      <c r="M96" s="310">
        <v>2000</v>
      </c>
      <c r="N96" s="310">
        <v>2000</v>
      </c>
      <c r="O96" s="310"/>
      <c r="P96" s="310"/>
      <c r="Q96" s="310"/>
      <c r="R96" s="310"/>
      <c r="S96" s="310"/>
      <c r="T96" s="306"/>
      <c r="U96" s="168"/>
      <c r="V96" s="168"/>
      <c r="W96" s="168"/>
      <c r="X96" s="168"/>
    </row>
    <row r="97" spans="1:24">
      <c r="A97" s="416">
        <v>33</v>
      </c>
      <c r="B97" s="419" t="s">
        <v>660</v>
      </c>
      <c r="C97" s="406"/>
      <c r="D97" s="306"/>
      <c r="E97" s="310"/>
      <c r="F97" s="310"/>
      <c r="G97" s="310"/>
      <c r="H97" s="310"/>
      <c r="I97" s="310">
        <v>4800</v>
      </c>
      <c r="J97" s="310">
        <v>4800</v>
      </c>
      <c r="K97" s="310"/>
      <c r="L97" s="310"/>
      <c r="M97" s="310">
        <v>4800</v>
      </c>
      <c r="N97" s="310">
        <v>4800</v>
      </c>
      <c r="O97" s="310"/>
      <c r="P97" s="310"/>
      <c r="Q97" s="310"/>
      <c r="R97" s="310"/>
      <c r="S97" s="310"/>
      <c r="T97" s="306"/>
      <c r="U97" s="168"/>
      <c r="V97" s="168"/>
      <c r="W97" s="168"/>
      <c r="X97" s="168"/>
    </row>
    <row r="98" spans="1:24">
      <c r="A98" s="416">
        <v>34</v>
      </c>
      <c r="B98" s="417" t="s">
        <v>661</v>
      </c>
      <c r="C98" s="406"/>
      <c r="D98" s="306"/>
      <c r="E98" s="310"/>
      <c r="F98" s="310"/>
      <c r="G98" s="310"/>
      <c r="H98" s="310"/>
      <c r="I98" s="310">
        <v>2400</v>
      </c>
      <c r="J98" s="310">
        <v>2400</v>
      </c>
      <c r="K98" s="310"/>
      <c r="L98" s="310"/>
      <c r="M98" s="310">
        <v>2400</v>
      </c>
      <c r="N98" s="310">
        <v>2400</v>
      </c>
      <c r="O98" s="310"/>
      <c r="P98" s="310"/>
      <c r="Q98" s="310"/>
      <c r="R98" s="310"/>
      <c r="S98" s="310"/>
      <c r="T98" s="306"/>
      <c r="U98" s="168"/>
      <c r="V98" s="168"/>
      <c r="W98" s="168"/>
      <c r="X98" s="168"/>
    </row>
    <row r="99" spans="1:24">
      <c r="A99" s="314">
        <v>35</v>
      </c>
      <c r="B99" s="417" t="s">
        <v>662</v>
      </c>
      <c r="C99" s="406"/>
      <c r="D99" s="306"/>
      <c r="E99" s="310"/>
      <c r="F99" s="310"/>
      <c r="G99" s="310"/>
      <c r="H99" s="310"/>
      <c r="I99" s="310">
        <v>4800</v>
      </c>
      <c r="J99" s="310">
        <v>4800</v>
      </c>
      <c r="K99" s="310"/>
      <c r="L99" s="310"/>
      <c r="M99" s="310">
        <v>4800</v>
      </c>
      <c r="N99" s="310">
        <v>4800</v>
      </c>
      <c r="O99" s="310"/>
      <c r="P99" s="310"/>
      <c r="Q99" s="310"/>
      <c r="R99" s="310"/>
      <c r="S99" s="310"/>
      <c r="T99" s="306"/>
      <c r="U99" s="168"/>
      <c r="V99" s="168"/>
      <c r="W99" s="168"/>
      <c r="X99" s="168"/>
    </row>
    <row r="100" spans="1:24">
      <c r="A100" s="416">
        <v>36</v>
      </c>
      <c r="B100" s="417" t="s">
        <v>663</v>
      </c>
      <c r="C100" s="406"/>
      <c r="D100" s="306"/>
      <c r="E100" s="310"/>
      <c r="F100" s="310"/>
      <c r="G100" s="310"/>
      <c r="H100" s="310"/>
      <c r="I100" s="310">
        <v>3600</v>
      </c>
      <c r="J100" s="310">
        <v>3600</v>
      </c>
      <c r="K100" s="310"/>
      <c r="L100" s="310"/>
      <c r="M100" s="310">
        <v>3600</v>
      </c>
      <c r="N100" s="310">
        <v>3600</v>
      </c>
      <c r="O100" s="310"/>
      <c r="P100" s="310"/>
      <c r="Q100" s="310"/>
      <c r="R100" s="310"/>
      <c r="S100" s="310"/>
      <c r="T100" s="306"/>
      <c r="U100" s="168"/>
      <c r="V100" s="168"/>
      <c r="W100" s="168"/>
      <c r="X100" s="168"/>
    </row>
    <row r="101" spans="1:24">
      <c r="A101" s="314">
        <v>37</v>
      </c>
      <c r="B101" s="420" t="s">
        <v>664</v>
      </c>
      <c r="C101" s="406"/>
      <c r="D101" s="306"/>
      <c r="E101" s="310"/>
      <c r="F101" s="310"/>
      <c r="G101" s="310"/>
      <c r="H101" s="310"/>
      <c r="I101" s="310">
        <v>1600</v>
      </c>
      <c r="J101" s="310">
        <v>1600</v>
      </c>
      <c r="K101" s="310"/>
      <c r="L101" s="310"/>
      <c r="M101" s="310">
        <v>1600</v>
      </c>
      <c r="N101" s="310">
        <v>1600</v>
      </c>
      <c r="O101" s="310"/>
      <c r="P101" s="310"/>
      <c r="Q101" s="310"/>
      <c r="R101" s="310"/>
      <c r="S101" s="310"/>
      <c r="T101" s="306"/>
      <c r="U101" s="168"/>
      <c r="V101" s="168"/>
      <c r="W101" s="168"/>
      <c r="X101" s="168"/>
    </row>
    <row r="102" spans="1:24">
      <c r="A102" s="416">
        <v>38</v>
      </c>
      <c r="B102" s="417" t="s">
        <v>665</v>
      </c>
      <c r="C102" s="406"/>
      <c r="D102" s="306"/>
      <c r="E102" s="310"/>
      <c r="F102" s="310"/>
      <c r="G102" s="310"/>
      <c r="H102" s="310"/>
      <c r="I102" s="310">
        <v>2400</v>
      </c>
      <c r="J102" s="310">
        <v>2400</v>
      </c>
      <c r="K102" s="310"/>
      <c r="L102" s="310"/>
      <c r="M102" s="310">
        <v>2400</v>
      </c>
      <c r="N102" s="310">
        <v>2400</v>
      </c>
      <c r="O102" s="310"/>
      <c r="P102" s="310"/>
      <c r="Q102" s="310"/>
      <c r="R102" s="310"/>
      <c r="S102" s="310"/>
      <c r="T102" s="306"/>
      <c r="U102" s="168"/>
      <c r="V102" s="168"/>
      <c r="W102" s="168"/>
      <c r="X102" s="168"/>
    </row>
    <row r="103" spans="1:24">
      <c r="A103" s="314">
        <v>39</v>
      </c>
      <c r="B103" s="417" t="s">
        <v>666</v>
      </c>
      <c r="C103" s="406"/>
      <c r="D103" s="306"/>
      <c r="E103" s="310"/>
      <c r="F103" s="310"/>
      <c r="G103" s="310"/>
      <c r="H103" s="310"/>
      <c r="I103" s="310">
        <v>2400</v>
      </c>
      <c r="J103" s="310">
        <v>2400</v>
      </c>
      <c r="K103" s="310"/>
      <c r="L103" s="310"/>
      <c r="M103" s="310">
        <v>2400</v>
      </c>
      <c r="N103" s="310">
        <v>2400</v>
      </c>
      <c r="O103" s="310"/>
      <c r="P103" s="310"/>
      <c r="Q103" s="310"/>
      <c r="R103" s="310"/>
      <c r="S103" s="310"/>
      <c r="T103" s="306"/>
      <c r="U103" s="168"/>
      <c r="V103" s="168"/>
      <c r="W103" s="168"/>
      <c r="X103" s="168"/>
    </row>
    <row r="104" spans="1:24">
      <c r="A104" s="416">
        <v>40</v>
      </c>
      <c r="B104" s="417" t="s">
        <v>667</v>
      </c>
      <c r="C104" s="406"/>
      <c r="D104" s="306"/>
      <c r="E104" s="310"/>
      <c r="F104" s="310"/>
      <c r="G104" s="310"/>
      <c r="H104" s="310"/>
      <c r="I104" s="310">
        <v>4200</v>
      </c>
      <c r="J104" s="310">
        <v>4200</v>
      </c>
      <c r="K104" s="310"/>
      <c r="L104" s="310"/>
      <c r="M104" s="310">
        <v>4200</v>
      </c>
      <c r="N104" s="310">
        <v>4200</v>
      </c>
      <c r="O104" s="310"/>
      <c r="P104" s="310"/>
      <c r="Q104" s="310"/>
      <c r="R104" s="310"/>
      <c r="S104" s="310"/>
      <c r="T104" s="306"/>
      <c r="U104" s="168"/>
      <c r="V104" s="168"/>
      <c r="W104" s="168"/>
      <c r="X104" s="168"/>
    </row>
    <row r="105" spans="1:24">
      <c r="A105" s="314">
        <v>41</v>
      </c>
      <c r="B105" s="307" t="s">
        <v>668</v>
      </c>
      <c r="C105" s="406"/>
      <c r="D105" s="306"/>
      <c r="E105" s="310"/>
      <c r="F105" s="310"/>
      <c r="G105" s="310"/>
      <c r="H105" s="310"/>
      <c r="I105" s="310">
        <v>1800</v>
      </c>
      <c r="J105" s="310">
        <v>1800</v>
      </c>
      <c r="K105" s="310"/>
      <c r="L105" s="310"/>
      <c r="M105" s="310">
        <v>1800</v>
      </c>
      <c r="N105" s="310">
        <v>1800</v>
      </c>
      <c r="O105" s="310"/>
      <c r="P105" s="310"/>
      <c r="Q105" s="310"/>
      <c r="R105" s="310"/>
      <c r="S105" s="310"/>
      <c r="T105" s="306"/>
      <c r="U105" s="168"/>
      <c r="V105" s="168"/>
      <c r="W105" s="168"/>
      <c r="X105" s="168"/>
    </row>
    <row r="106" spans="1:24" ht="31.5">
      <c r="A106" s="416">
        <v>42</v>
      </c>
      <c r="B106" s="421" t="s">
        <v>669</v>
      </c>
      <c r="C106" s="406"/>
      <c r="D106" s="306"/>
      <c r="E106" s="310"/>
      <c r="F106" s="310"/>
      <c r="G106" s="310"/>
      <c r="H106" s="310"/>
      <c r="I106" s="310">
        <f>J106</f>
        <v>39500</v>
      </c>
      <c r="J106" s="310">
        <v>39500</v>
      </c>
      <c r="K106" s="310"/>
      <c r="L106" s="310"/>
      <c r="M106" s="310">
        <f>N106</f>
        <v>39500</v>
      </c>
      <c r="N106" s="310">
        <v>39500</v>
      </c>
      <c r="O106" s="310"/>
      <c r="P106" s="310"/>
      <c r="Q106" s="310"/>
      <c r="R106" s="310"/>
      <c r="S106" s="310"/>
      <c r="T106" s="306"/>
      <c r="U106" s="168"/>
      <c r="V106" s="168"/>
      <c r="W106" s="168"/>
      <c r="X106" s="168"/>
    </row>
    <row r="107" spans="1:24" ht="31.5">
      <c r="A107" s="314">
        <v>43</v>
      </c>
      <c r="B107" s="421" t="s">
        <v>670</v>
      </c>
      <c r="C107" s="406"/>
      <c r="D107" s="306"/>
      <c r="E107" s="310"/>
      <c r="F107" s="310"/>
      <c r="G107" s="310"/>
      <c r="H107" s="310"/>
      <c r="I107" s="310">
        <f>J107</f>
        <v>47300</v>
      </c>
      <c r="J107" s="310">
        <v>47300</v>
      </c>
      <c r="K107" s="310"/>
      <c r="L107" s="310"/>
      <c r="M107" s="310">
        <f>N107</f>
        <v>47300</v>
      </c>
      <c r="N107" s="310">
        <v>47300</v>
      </c>
      <c r="O107" s="310"/>
      <c r="P107" s="310"/>
      <c r="Q107" s="310"/>
      <c r="R107" s="310"/>
      <c r="S107" s="310"/>
      <c r="T107" s="306"/>
      <c r="U107" s="168"/>
      <c r="V107" s="168"/>
      <c r="W107" s="168"/>
      <c r="X107" s="168"/>
    </row>
    <row r="108" spans="1:24">
      <c r="A108" s="314"/>
      <c r="B108" s="421"/>
      <c r="C108" s="406"/>
      <c r="D108" s="306"/>
      <c r="E108" s="310"/>
      <c r="F108" s="310"/>
      <c r="G108" s="310"/>
      <c r="H108" s="310"/>
      <c r="I108" s="310"/>
      <c r="J108" s="310"/>
      <c r="K108" s="310"/>
      <c r="L108" s="310"/>
      <c r="M108" s="310"/>
      <c r="N108" s="310"/>
      <c r="O108" s="310"/>
      <c r="P108" s="310"/>
      <c r="Q108" s="310"/>
      <c r="R108" s="310"/>
      <c r="S108" s="310"/>
      <c r="T108" s="306"/>
      <c r="U108" s="168"/>
      <c r="V108" s="168"/>
      <c r="W108" s="168"/>
      <c r="X108" s="168"/>
    </row>
    <row r="109" spans="1:24">
      <c r="A109" s="401" t="s">
        <v>133</v>
      </c>
      <c r="B109" s="402" t="s">
        <v>467</v>
      </c>
      <c r="C109" s="403"/>
      <c r="D109" s="403"/>
      <c r="E109" s="404"/>
      <c r="F109" s="404"/>
      <c r="G109" s="404">
        <f t="shared" ref="G109:R109" si="15">G110</f>
        <v>0</v>
      </c>
      <c r="H109" s="404">
        <f t="shared" si="15"/>
        <v>0</v>
      </c>
      <c r="I109" s="404">
        <f t="shared" si="15"/>
        <v>204250</v>
      </c>
      <c r="J109" s="404">
        <f t="shared" si="15"/>
        <v>204250</v>
      </c>
      <c r="K109" s="404">
        <f t="shared" si="15"/>
        <v>0</v>
      </c>
      <c r="L109" s="404">
        <f t="shared" si="15"/>
        <v>0</v>
      </c>
      <c r="M109" s="404">
        <f t="shared" si="15"/>
        <v>204250</v>
      </c>
      <c r="N109" s="404">
        <f t="shared" si="15"/>
        <v>204250</v>
      </c>
      <c r="O109" s="404">
        <f t="shared" si="15"/>
        <v>0</v>
      </c>
      <c r="P109" s="404">
        <f t="shared" si="15"/>
        <v>0</v>
      </c>
      <c r="Q109" s="404">
        <f t="shared" si="15"/>
        <v>40900</v>
      </c>
      <c r="R109" s="404">
        <f t="shared" si="15"/>
        <v>40900</v>
      </c>
      <c r="S109" s="404"/>
      <c r="T109" s="404"/>
      <c r="U109" s="168"/>
      <c r="V109" s="168"/>
      <c r="W109" s="168"/>
      <c r="X109" s="168"/>
    </row>
    <row r="110" spans="1:24">
      <c r="A110" s="422"/>
      <c r="B110" s="423" t="s">
        <v>608</v>
      </c>
      <c r="C110" s="422"/>
      <c r="D110" s="422"/>
      <c r="E110" s="404"/>
      <c r="F110" s="404"/>
      <c r="G110" s="404">
        <f t="shared" ref="G110:R110" si="16">SUM(G112:G157)</f>
        <v>0</v>
      </c>
      <c r="H110" s="404">
        <f t="shared" si="16"/>
        <v>0</v>
      </c>
      <c r="I110" s="404">
        <f t="shared" si="16"/>
        <v>204250</v>
      </c>
      <c r="J110" s="404">
        <f t="shared" si="16"/>
        <v>204250</v>
      </c>
      <c r="K110" s="404">
        <f t="shared" si="16"/>
        <v>0</v>
      </c>
      <c r="L110" s="404">
        <f t="shared" si="16"/>
        <v>0</v>
      </c>
      <c r="M110" s="404">
        <f t="shared" si="16"/>
        <v>204250</v>
      </c>
      <c r="N110" s="404">
        <f t="shared" si="16"/>
        <v>204250</v>
      </c>
      <c r="O110" s="404">
        <f t="shared" si="16"/>
        <v>0</v>
      </c>
      <c r="P110" s="404">
        <f t="shared" si="16"/>
        <v>0</v>
      </c>
      <c r="Q110" s="404">
        <f t="shared" si="16"/>
        <v>40900</v>
      </c>
      <c r="R110" s="404">
        <f t="shared" si="16"/>
        <v>40900</v>
      </c>
      <c r="S110" s="422"/>
      <c r="T110" s="422"/>
      <c r="U110" s="168"/>
      <c r="V110" s="168"/>
      <c r="W110" s="168"/>
      <c r="X110" s="168"/>
    </row>
    <row r="111" spans="1:24" ht="31.5">
      <c r="A111" s="407"/>
      <c r="B111" s="408" t="s">
        <v>580</v>
      </c>
      <c r="C111" s="409"/>
      <c r="D111" s="410"/>
      <c r="E111" s="411"/>
      <c r="F111" s="411"/>
      <c r="G111" s="411"/>
      <c r="H111" s="411"/>
      <c r="I111" s="411"/>
      <c r="J111" s="411"/>
      <c r="K111" s="411"/>
      <c r="L111" s="411"/>
      <c r="M111" s="411"/>
      <c r="N111" s="411"/>
      <c r="O111" s="411"/>
      <c r="P111" s="411"/>
      <c r="Q111" s="411"/>
      <c r="R111" s="411"/>
      <c r="S111" s="410"/>
      <c r="T111" s="410"/>
      <c r="U111" s="168"/>
      <c r="V111" s="168"/>
      <c r="W111" s="168"/>
      <c r="X111" s="168"/>
    </row>
    <row r="112" spans="1:24">
      <c r="A112" s="424">
        <v>1</v>
      </c>
      <c r="B112" s="305" t="s">
        <v>671</v>
      </c>
      <c r="C112" s="302"/>
      <c r="D112" s="302"/>
      <c r="E112" s="413"/>
      <c r="F112" s="413"/>
      <c r="G112" s="413"/>
      <c r="H112" s="413"/>
      <c r="I112" s="413">
        <v>6600</v>
      </c>
      <c r="J112" s="413">
        <v>6600</v>
      </c>
      <c r="K112" s="413"/>
      <c r="L112" s="413"/>
      <c r="M112" s="413">
        <v>6600</v>
      </c>
      <c r="N112" s="413">
        <v>6600</v>
      </c>
      <c r="O112" s="413"/>
      <c r="P112" s="413"/>
      <c r="Q112" s="413">
        <v>3000</v>
      </c>
      <c r="R112" s="413">
        <v>3000</v>
      </c>
      <c r="S112" s="413"/>
      <c r="T112" s="413"/>
      <c r="U112" s="168"/>
      <c r="V112" s="168"/>
      <c r="W112" s="168"/>
      <c r="X112" s="168"/>
    </row>
    <row r="113" spans="1:24">
      <c r="A113" s="424">
        <v>2</v>
      </c>
      <c r="B113" s="305" t="s">
        <v>672</v>
      </c>
      <c r="C113" s="302"/>
      <c r="D113" s="302"/>
      <c r="E113" s="413"/>
      <c r="F113" s="413"/>
      <c r="G113" s="413"/>
      <c r="H113" s="413"/>
      <c r="I113" s="413">
        <v>9900</v>
      </c>
      <c r="J113" s="413">
        <v>9900</v>
      </c>
      <c r="K113" s="413"/>
      <c r="L113" s="413"/>
      <c r="M113" s="413">
        <v>9900</v>
      </c>
      <c r="N113" s="413">
        <v>9900</v>
      </c>
      <c r="O113" s="413"/>
      <c r="P113" s="413"/>
      <c r="Q113" s="413">
        <v>4500</v>
      </c>
      <c r="R113" s="413">
        <v>4500</v>
      </c>
      <c r="S113" s="413"/>
      <c r="T113" s="413"/>
      <c r="U113" s="168"/>
      <c r="V113" s="168"/>
      <c r="W113" s="168"/>
      <c r="X113" s="168"/>
    </row>
    <row r="114" spans="1:24">
      <c r="A114" s="424">
        <v>3</v>
      </c>
      <c r="B114" s="305" t="s">
        <v>673</v>
      </c>
      <c r="C114" s="302"/>
      <c r="D114" s="302"/>
      <c r="E114" s="413"/>
      <c r="F114" s="413"/>
      <c r="G114" s="413"/>
      <c r="H114" s="413"/>
      <c r="I114" s="413">
        <v>3850</v>
      </c>
      <c r="J114" s="413">
        <v>3850</v>
      </c>
      <c r="K114" s="413"/>
      <c r="L114" s="413"/>
      <c r="M114" s="413">
        <v>3850</v>
      </c>
      <c r="N114" s="413">
        <v>3850</v>
      </c>
      <c r="O114" s="413"/>
      <c r="P114" s="413"/>
      <c r="Q114" s="413">
        <v>1600</v>
      </c>
      <c r="R114" s="413">
        <v>1600</v>
      </c>
      <c r="S114" s="413"/>
      <c r="T114" s="413"/>
      <c r="U114" s="168"/>
      <c r="V114" s="168"/>
      <c r="W114" s="168"/>
      <c r="X114" s="168"/>
    </row>
    <row r="115" spans="1:24">
      <c r="A115" s="424">
        <v>4</v>
      </c>
      <c r="B115" s="305" t="s">
        <v>674</v>
      </c>
      <c r="C115" s="302"/>
      <c r="D115" s="302"/>
      <c r="E115" s="413"/>
      <c r="F115" s="413"/>
      <c r="G115" s="413"/>
      <c r="H115" s="413"/>
      <c r="I115" s="413">
        <v>3300</v>
      </c>
      <c r="J115" s="413">
        <v>3300</v>
      </c>
      <c r="K115" s="413"/>
      <c r="L115" s="413"/>
      <c r="M115" s="413">
        <v>3300</v>
      </c>
      <c r="N115" s="413">
        <v>3300</v>
      </c>
      <c r="O115" s="413"/>
      <c r="P115" s="413"/>
      <c r="Q115" s="413">
        <v>1600</v>
      </c>
      <c r="R115" s="413">
        <v>1600</v>
      </c>
      <c r="S115" s="413"/>
      <c r="T115" s="413"/>
      <c r="U115" s="168"/>
      <c r="V115" s="168"/>
      <c r="W115" s="168"/>
      <c r="X115" s="168"/>
    </row>
    <row r="116" spans="1:24">
      <c r="A116" s="424">
        <v>5</v>
      </c>
      <c r="B116" s="305" t="s">
        <v>675</v>
      </c>
      <c r="C116" s="302"/>
      <c r="D116" s="302"/>
      <c r="E116" s="413"/>
      <c r="F116" s="413"/>
      <c r="G116" s="413"/>
      <c r="H116" s="413"/>
      <c r="I116" s="413">
        <v>1650</v>
      </c>
      <c r="J116" s="413">
        <v>1650</v>
      </c>
      <c r="K116" s="413"/>
      <c r="L116" s="413"/>
      <c r="M116" s="413">
        <v>1650</v>
      </c>
      <c r="N116" s="413">
        <v>1650</v>
      </c>
      <c r="O116" s="413"/>
      <c r="P116" s="413"/>
      <c r="Q116" s="413"/>
      <c r="R116" s="413"/>
      <c r="S116" s="413"/>
      <c r="T116" s="413"/>
      <c r="U116" s="168"/>
      <c r="V116" s="168"/>
      <c r="W116" s="168"/>
      <c r="X116" s="168"/>
    </row>
    <row r="117" spans="1:24">
      <c r="A117" s="424">
        <v>6</v>
      </c>
      <c r="B117" s="305" t="s">
        <v>676</v>
      </c>
      <c r="C117" s="302"/>
      <c r="D117" s="302"/>
      <c r="E117" s="413"/>
      <c r="F117" s="413"/>
      <c r="G117" s="413"/>
      <c r="H117" s="413"/>
      <c r="I117" s="413">
        <v>1650</v>
      </c>
      <c r="J117" s="413">
        <v>1650</v>
      </c>
      <c r="K117" s="413"/>
      <c r="L117" s="413"/>
      <c r="M117" s="413">
        <v>1650</v>
      </c>
      <c r="N117" s="413">
        <v>1650</v>
      </c>
      <c r="O117" s="413"/>
      <c r="P117" s="413"/>
      <c r="Q117" s="413"/>
      <c r="R117" s="413"/>
      <c r="S117" s="413"/>
      <c r="T117" s="413"/>
      <c r="U117" s="168"/>
      <c r="V117" s="168"/>
      <c r="W117" s="168"/>
      <c r="X117" s="168"/>
    </row>
    <row r="118" spans="1:24">
      <c r="A118" s="424">
        <v>7</v>
      </c>
      <c r="B118" s="305" t="s">
        <v>677</v>
      </c>
      <c r="C118" s="302"/>
      <c r="D118" s="302"/>
      <c r="E118" s="413"/>
      <c r="F118" s="413"/>
      <c r="G118" s="413"/>
      <c r="H118" s="413"/>
      <c r="I118" s="413">
        <v>550</v>
      </c>
      <c r="J118" s="413">
        <v>550</v>
      </c>
      <c r="K118" s="413"/>
      <c r="L118" s="413"/>
      <c r="M118" s="413">
        <v>550</v>
      </c>
      <c r="N118" s="413">
        <v>550</v>
      </c>
      <c r="O118" s="413"/>
      <c r="P118" s="413"/>
      <c r="Q118" s="413"/>
      <c r="R118" s="413"/>
      <c r="S118" s="413"/>
      <c r="T118" s="413"/>
      <c r="U118" s="168"/>
      <c r="V118" s="168"/>
      <c r="W118" s="168"/>
      <c r="X118" s="168"/>
    </row>
    <row r="119" spans="1:24">
      <c r="A119" s="424">
        <v>8</v>
      </c>
      <c r="B119" s="305" t="s">
        <v>678</v>
      </c>
      <c r="C119" s="302"/>
      <c r="D119" s="302"/>
      <c r="E119" s="413"/>
      <c r="F119" s="413"/>
      <c r="G119" s="413"/>
      <c r="H119" s="413"/>
      <c r="I119" s="413">
        <v>3300.0000000000005</v>
      </c>
      <c r="J119" s="413">
        <v>3300.0000000000005</v>
      </c>
      <c r="K119" s="413"/>
      <c r="L119" s="413"/>
      <c r="M119" s="413">
        <v>3300.0000000000005</v>
      </c>
      <c r="N119" s="413">
        <v>3300.0000000000005</v>
      </c>
      <c r="O119" s="413"/>
      <c r="P119" s="413"/>
      <c r="Q119" s="413"/>
      <c r="R119" s="413"/>
      <c r="S119" s="413"/>
      <c r="T119" s="413"/>
      <c r="U119" s="168"/>
      <c r="V119" s="168"/>
      <c r="W119" s="168"/>
      <c r="X119" s="168"/>
    </row>
    <row r="120" spans="1:24">
      <c r="A120" s="424">
        <v>9</v>
      </c>
      <c r="B120" s="305" t="s">
        <v>679</v>
      </c>
      <c r="C120" s="302"/>
      <c r="D120" s="302"/>
      <c r="E120" s="413"/>
      <c r="F120" s="413"/>
      <c r="G120" s="413"/>
      <c r="H120" s="413"/>
      <c r="I120" s="413">
        <v>3850</v>
      </c>
      <c r="J120" s="413">
        <v>3850</v>
      </c>
      <c r="K120" s="413"/>
      <c r="L120" s="413"/>
      <c r="M120" s="413">
        <v>3850</v>
      </c>
      <c r="N120" s="413">
        <v>3850</v>
      </c>
      <c r="O120" s="413"/>
      <c r="P120" s="413"/>
      <c r="Q120" s="413"/>
      <c r="R120" s="413"/>
      <c r="S120" s="413"/>
      <c r="T120" s="413"/>
      <c r="U120" s="168"/>
      <c r="V120" s="168"/>
      <c r="W120" s="168"/>
      <c r="X120" s="168"/>
    </row>
    <row r="121" spans="1:24">
      <c r="A121" s="424">
        <v>10</v>
      </c>
      <c r="B121" s="305" t="s">
        <v>680</v>
      </c>
      <c r="C121" s="302"/>
      <c r="D121" s="302"/>
      <c r="E121" s="413"/>
      <c r="F121" s="413"/>
      <c r="G121" s="413"/>
      <c r="H121" s="413"/>
      <c r="I121" s="413">
        <v>3850</v>
      </c>
      <c r="J121" s="413">
        <v>3850</v>
      </c>
      <c r="K121" s="413"/>
      <c r="L121" s="413"/>
      <c r="M121" s="413">
        <v>3850</v>
      </c>
      <c r="N121" s="413">
        <v>3850</v>
      </c>
      <c r="O121" s="413"/>
      <c r="P121" s="413"/>
      <c r="Q121" s="413"/>
      <c r="R121" s="413"/>
      <c r="S121" s="413"/>
      <c r="T121" s="413"/>
      <c r="U121" s="168"/>
      <c r="V121" s="168"/>
      <c r="W121" s="168"/>
      <c r="X121" s="168"/>
    </row>
    <row r="122" spans="1:24">
      <c r="A122" s="424">
        <v>11</v>
      </c>
      <c r="B122" s="305" t="s">
        <v>681</v>
      </c>
      <c r="C122" s="302"/>
      <c r="D122" s="302"/>
      <c r="E122" s="413"/>
      <c r="F122" s="413"/>
      <c r="G122" s="413"/>
      <c r="H122" s="413"/>
      <c r="I122" s="413">
        <v>1650</v>
      </c>
      <c r="J122" s="413">
        <v>1650</v>
      </c>
      <c r="K122" s="413"/>
      <c r="L122" s="413"/>
      <c r="M122" s="413">
        <v>1650</v>
      </c>
      <c r="N122" s="413">
        <v>1650</v>
      </c>
      <c r="O122" s="413"/>
      <c r="P122" s="413"/>
      <c r="Q122" s="413"/>
      <c r="R122" s="413"/>
      <c r="S122" s="413"/>
      <c r="T122" s="413"/>
      <c r="U122" s="168"/>
      <c r="V122" s="168"/>
      <c r="W122" s="168"/>
      <c r="X122" s="168"/>
    </row>
    <row r="123" spans="1:24">
      <c r="A123" s="424">
        <v>12</v>
      </c>
      <c r="B123" s="305" t="s">
        <v>682</v>
      </c>
      <c r="C123" s="302"/>
      <c r="D123" s="302"/>
      <c r="E123" s="413"/>
      <c r="F123" s="413"/>
      <c r="G123" s="413"/>
      <c r="H123" s="413"/>
      <c r="I123" s="413">
        <v>1100</v>
      </c>
      <c r="J123" s="413">
        <v>1100</v>
      </c>
      <c r="K123" s="413"/>
      <c r="L123" s="413"/>
      <c r="M123" s="413">
        <v>1100</v>
      </c>
      <c r="N123" s="413">
        <v>1100</v>
      </c>
      <c r="O123" s="413"/>
      <c r="P123" s="413"/>
      <c r="Q123" s="413"/>
      <c r="R123" s="413"/>
      <c r="S123" s="413"/>
      <c r="T123" s="413"/>
      <c r="U123" s="168"/>
      <c r="V123" s="168"/>
      <c r="W123" s="168"/>
      <c r="X123" s="168"/>
    </row>
    <row r="124" spans="1:24">
      <c r="A124" s="424">
        <v>13</v>
      </c>
      <c r="B124" s="305" t="s">
        <v>683</v>
      </c>
      <c r="C124" s="302"/>
      <c r="D124" s="302"/>
      <c r="E124" s="413"/>
      <c r="F124" s="413"/>
      <c r="G124" s="413"/>
      <c r="H124" s="413"/>
      <c r="I124" s="413">
        <v>1650</v>
      </c>
      <c r="J124" s="413">
        <v>1650</v>
      </c>
      <c r="K124" s="413"/>
      <c r="L124" s="413"/>
      <c r="M124" s="413">
        <v>1650</v>
      </c>
      <c r="N124" s="413">
        <v>1650</v>
      </c>
      <c r="O124" s="413"/>
      <c r="P124" s="413"/>
      <c r="Q124" s="413"/>
      <c r="R124" s="413"/>
      <c r="S124" s="413"/>
      <c r="T124" s="413"/>
      <c r="U124" s="168"/>
      <c r="V124" s="168"/>
      <c r="W124" s="168"/>
      <c r="X124" s="168"/>
    </row>
    <row r="125" spans="1:24">
      <c r="A125" s="424">
        <v>14</v>
      </c>
      <c r="B125" s="305" t="s">
        <v>684</v>
      </c>
      <c r="C125" s="302"/>
      <c r="D125" s="302"/>
      <c r="E125" s="413"/>
      <c r="F125" s="413"/>
      <c r="G125" s="413"/>
      <c r="H125" s="413"/>
      <c r="I125" s="413">
        <v>4950</v>
      </c>
      <c r="J125" s="413">
        <v>4950</v>
      </c>
      <c r="K125" s="413"/>
      <c r="L125" s="413"/>
      <c r="M125" s="413">
        <v>4950</v>
      </c>
      <c r="N125" s="413">
        <v>4950</v>
      </c>
      <c r="O125" s="413"/>
      <c r="P125" s="413"/>
      <c r="Q125" s="413"/>
      <c r="R125" s="413"/>
      <c r="S125" s="413"/>
      <c r="T125" s="413"/>
      <c r="U125" s="168"/>
      <c r="V125" s="168"/>
      <c r="W125" s="168"/>
      <c r="X125" s="168"/>
    </row>
    <row r="126" spans="1:24">
      <c r="A126" s="424">
        <v>15</v>
      </c>
      <c r="B126" s="305" t="s">
        <v>685</v>
      </c>
      <c r="C126" s="302"/>
      <c r="D126" s="302"/>
      <c r="E126" s="413"/>
      <c r="F126" s="413"/>
      <c r="G126" s="413"/>
      <c r="H126" s="413"/>
      <c r="I126" s="413">
        <v>2750</v>
      </c>
      <c r="J126" s="413">
        <v>2750</v>
      </c>
      <c r="K126" s="413"/>
      <c r="L126" s="413"/>
      <c r="M126" s="413">
        <v>2750</v>
      </c>
      <c r="N126" s="413">
        <v>2750</v>
      </c>
      <c r="O126" s="413"/>
      <c r="P126" s="413"/>
      <c r="Q126" s="413"/>
      <c r="R126" s="413"/>
      <c r="S126" s="413"/>
      <c r="T126" s="413"/>
      <c r="U126" s="168"/>
      <c r="V126" s="168"/>
      <c r="W126" s="168"/>
      <c r="X126" s="168"/>
    </row>
    <row r="127" spans="1:24">
      <c r="A127" s="424">
        <v>16</v>
      </c>
      <c r="B127" s="305" t="s">
        <v>686</v>
      </c>
      <c r="C127" s="302"/>
      <c r="D127" s="302"/>
      <c r="E127" s="413"/>
      <c r="F127" s="413"/>
      <c r="G127" s="413"/>
      <c r="H127" s="413"/>
      <c r="I127" s="413">
        <v>1100</v>
      </c>
      <c r="J127" s="413">
        <v>1100</v>
      </c>
      <c r="K127" s="413"/>
      <c r="L127" s="413"/>
      <c r="M127" s="413">
        <v>1100</v>
      </c>
      <c r="N127" s="413">
        <v>1100</v>
      </c>
      <c r="O127" s="413"/>
      <c r="P127" s="413"/>
      <c r="Q127" s="413"/>
      <c r="R127" s="413"/>
      <c r="S127" s="413"/>
      <c r="T127" s="413"/>
      <c r="U127" s="168"/>
      <c r="V127" s="168"/>
      <c r="W127" s="168"/>
      <c r="X127" s="168"/>
    </row>
    <row r="128" spans="1:24">
      <c r="A128" s="424">
        <v>17</v>
      </c>
      <c r="B128" s="305" t="s">
        <v>687</v>
      </c>
      <c r="C128" s="302"/>
      <c r="D128" s="302"/>
      <c r="E128" s="413"/>
      <c r="F128" s="413"/>
      <c r="G128" s="413"/>
      <c r="H128" s="413"/>
      <c r="I128" s="413">
        <v>8250</v>
      </c>
      <c r="J128" s="413">
        <v>8250</v>
      </c>
      <c r="K128" s="413"/>
      <c r="L128" s="413"/>
      <c r="M128" s="413">
        <v>8250</v>
      </c>
      <c r="N128" s="413">
        <v>8250</v>
      </c>
      <c r="O128" s="413"/>
      <c r="P128" s="413"/>
      <c r="Q128" s="413"/>
      <c r="R128" s="413"/>
      <c r="S128" s="413"/>
      <c r="T128" s="413"/>
      <c r="U128" s="168"/>
      <c r="V128" s="168"/>
      <c r="W128" s="168"/>
      <c r="X128" s="168"/>
    </row>
    <row r="129" spans="1:24">
      <c r="A129" s="424">
        <v>18</v>
      </c>
      <c r="B129" s="305" t="s">
        <v>688</v>
      </c>
      <c r="C129" s="302"/>
      <c r="D129" s="302"/>
      <c r="E129" s="413"/>
      <c r="F129" s="413"/>
      <c r="G129" s="413"/>
      <c r="H129" s="413"/>
      <c r="I129" s="413">
        <v>1650</v>
      </c>
      <c r="J129" s="413">
        <v>1650</v>
      </c>
      <c r="K129" s="413"/>
      <c r="L129" s="413"/>
      <c r="M129" s="413">
        <v>1650</v>
      </c>
      <c r="N129" s="413">
        <v>1650</v>
      </c>
      <c r="O129" s="413"/>
      <c r="P129" s="413"/>
      <c r="Q129" s="413"/>
      <c r="R129" s="413"/>
      <c r="S129" s="413"/>
      <c r="T129" s="413"/>
      <c r="U129" s="168"/>
      <c r="V129" s="168"/>
      <c r="W129" s="168"/>
      <c r="X129" s="168"/>
    </row>
    <row r="130" spans="1:24" ht="31.5">
      <c r="A130" s="424">
        <v>19</v>
      </c>
      <c r="B130" s="305" t="s">
        <v>689</v>
      </c>
      <c r="C130" s="302"/>
      <c r="D130" s="302"/>
      <c r="E130" s="413"/>
      <c r="F130" s="413"/>
      <c r="G130" s="413"/>
      <c r="H130" s="413"/>
      <c r="I130" s="413">
        <v>9450</v>
      </c>
      <c r="J130" s="413">
        <v>9450</v>
      </c>
      <c r="K130" s="413"/>
      <c r="L130" s="413"/>
      <c r="M130" s="413">
        <v>9450</v>
      </c>
      <c r="N130" s="413">
        <v>9450</v>
      </c>
      <c r="O130" s="413"/>
      <c r="P130" s="413"/>
      <c r="Q130" s="413">
        <v>4500</v>
      </c>
      <c r="R130" s="413">
        <v>4500</v>
      </c>
      <c r="S130" s="413"/>
      <c r="T130" s="413"/>
      <c r="U130" s="168"/>
      <c r="V130" s="168"/>
      <c r="W130" s="168"/>
      <c r="X130" s="168"/>
    </row>
    <row r="131" spans="1:24" ht="31.5">
      <c r="A131" s="424">
        <v>20</v>
      </c>
      <c r="B131" s="305" t="s">
        <v>690</v>
      </c>
      <c r="C131" s="302"/>
      <c r="D131" s="302"/>
      <c r="E131" s="413"/>
      <c r="F131" s="413"/>
      <c r="G131" s="413"/>
      <c r="H131" s="413"/>
      <c r="I131" s="413">
        <v>4950</v>
      </c>
      <c r="J131" s="413">
        <v>4950</v>
      </c>
      <c r="K131" s="413"/>
      <c r="L131" s="413"/>
      <c r="M131" s="413">
        <v>4950</v>
      </c>
      <c r="N131" s="413">
        <v>4950</v>
      </c>
      <c r="O131" s="413"/>
      <c r="P131" s="413"/>
      <c r="Q131" s="413">
        <v>2500</v>
      </c>
      <c r="R131" s="413">
        <v>2500</v>
      </c>
      <c r="S131" s="413"/>
      <c r="T131" s="413"/>
      <c r="U131" s="168"/>
      <c r="V131" s="168"/>
      <c r="W131" s="168"/>
      <c r="X131" s="168"/>
    </row>
    <row r="132" spans="1:24">
      <c r="A132" s="424">
        <v>21</v>
      </c>
      <c r="B132" s="305" t="s">
        <v>691</v>
      </c>
      <c r="C132" s="302"/>
      <c r="D132" s="302"/>
      <c r="E132" s="413"/>
      <c r="F132" s="413"/>
      <c r="G132" s="413"/>
      <c r="H132" s="413"/>
      <c r="I132" s="413">
        <v>8100</v>
      </c>
      <c r="J132" s="413">
        <v>8100</v>
      </c>
      <c r="K132" s="413"/>
      <c r="L132" s="413"/>
      <c r="M132" s="413">
        <v>8100</v>
      </c>
      <c r="N132" s="413">
        <v>8100</v>
      </c>
      <c r="O132" s="413"/>
      <c r="P132" s="413"/>
      <c r="Q132" s="413">
        <v>4200</v>
      </c>
      <c r="R132" s="413">
        <v>4200</v>
      </c>
      <c r="S132" s="413"/>
      <c r="T132" s="413"/>
      <c r="U132" s="168"/>
      <c r="V132" s="168"/>
      <c r="W132" s="168"/>
      <c r="X132" s="168"/>
    </row>
    <row r="133" spans="1:24">
      <c r="A133" s="424">
        <v>22</v>
      </c>
      <c r="B133" s="305" t="s">
        <v>692</v>
      </c>
      <c r="C133" s="302"/>
      <c r="D133" s="302"/>
      <c r="E133" s="413"/>
      <c r="F133" s="413"/>
      <c r="G133" s="413"/>
      <c r="H133" s="413"/>
      <c r="I133" s="413">
        <v>4500</v>
      </c>
      <c r="J133" s="413">
        <v>4500</v>
      </c>
      <c r="K133" s="413"/>
      <c r="L133" s="413"/>
      <c r="M133" s="413">
        <v>4500</v>
      </c>
      <c r="N133" s="413">
        <v>4500</v>
      </c>
      <c r="O133" s="413"/>
      <c r="P133" s="413"/>
      <c r="Q133" s="413">
        <v>2500</v>
      </c>
      <c r="R133" s="413">
        <v>2500</v>
      </c>
      <c r="S133" s="413"/>
      <c r="T133" s="413"/>
      <c r="U133" s="168"/>
      <c r="V133" s="168"/>
      <c r="W133" s="168"/>
      <c r="X133" s="168"/>
    </row>
    <row r="134" spans="1:24" ht="31.5">
      <c r="A134" s="424">
        <v>23</v>
      </c>
      <c r="B134" s="305" t="s">
        <v>693</v>
      </c>
      <c r="C134" s="302"/>
      <c r="D134" s="302"/>
      <c r="E134" s="413"/>
      <c r="F134" s="413"/>
      <c r="G134" s="413"/>
      <c r="H134" s="413"/>
      <c r="I134" s="413">
        <v>3150</v>
      </c>
      <c r="J134" s="413">
        <v>3150</v>
      </c>
      <c r="K134" s="413"/>
      <c r="L134" s="413"/>
      <c r="M134" s="413">
        <v>3150</v>
      </c>
      <c r="N134" s="413">
        <v>3150</v>
      </c>
      <c r="O134" s="413"/>
      <c r="P134" s="413"/>
      <c r="Q134" s="413"/>
      <c r="R134" s="413"/>
      <c r="S134" s="413"/>
      <c r="T134" s="413"/>
      <c r="U134" s="168"/>
      <c r="V134" s="168"/>
      <c r="W134" s="168"/>
      <c r="X134" s="168"/>
    </row>
    <row r="135" spans="1:24" ht="31.5">
      <c r="A135" s="424">
        <v>24</v>
      </c>
      <c r="B135" s="305" t="s">
        <v>694</v>
      </c>
      <c r="C135" s="302"/>
      <c r="D135" s="302"/>
      <c r="E135" s="413"/>
      <c r="F135" s="413"/>
      <c r="G135" s="413"/>
      <c r="H135" s="413"/>
      <c r="I135" s="413">
        <v>9000</v>
      </c>
      <c r="J135" s="413">
        <v>9000</v>
      </c>
      <c r="K135" s="413"/>
      <c r="L135" s="413"/>
      <c r="M135" s="413">
        <v>9000</v>
      </c>
      <c r="N135" s="413">
        <v>9000</v>
      </c>
      <c r="O135" s="413"/>
      <c r="P135" s="413"/>
      <c r="Q135" s="413"/>
      <c r="R135" s="413"/>
      <c r="S135" s="413"/>
      <c r="T135" s="413"/>
      <c r="U135" s="168"/>
      <c r="V135" s="168"/>
      <c r="W135" s="168"/>
      <c r="X135" s="168"/>
    </row>
    <row r="136" spans="1:24" ht="31.5">
      <c r="A136" s="424">
        <v>25</v>
      </c>
      <c r="B136" s="305" t="s">
        <v>695</v>
      </c>
      <c r="C136" s="302"/>
      <c r="D136" s="302"/>
      <c r="E136" s="413"/>
      <c r="F136" s="413"/>
      <c r="G136" s="413"/>
      <c r="H136" s="413"/>
      <c r="I136" s="413">
        <v>4500</v>
      </c>
      <c r="J136" s="413">
        <v>4500</v>
      </c>
      <c r="K136" s="413"/>
      <c r="L136" s="413"/>
      <c r="M136" s="413">
        <v>4500</v>
      </c>
      <c r="N136" s="413">
        <v>4500</v>
      </c>
      <c r="O136" s="413"/>
      <c r="P136" s="413"/>
      <c r="Q136" s="413"/>
      <c r="R136" s="413"/>
      <c r="S136" s="413"/>
      <c r="T136" s="413"/>
      <c r="U136" s="168"/>
      <c r="V136" s="168"/>
      <c r="W136" s="168"/>
      <c r="X136" s="168"/>
    </row>
    <row r="137" spans="1:24" ht="31.5">
      <c r="A137" s="424">
        <v>26</v>
      </c>
      <c r="B137" s="305" t="s">
        <v>696</v>
      </c>
      <c r="C137" s="302"/>
      <c r="D137" s="302"/>
      <c r="E137" s="413"/>
      <c r="F137" s="413"/>
      <c r="G137" s="413"/>
      <c r="H137" s="413"/>
      <c r="I137" s="413">
        <v>8100</v>
      </c>
      <c r="J137" s="413">
        <v>8100</v>
      </c>
      <c r="K137" s="413"/>
      <c r="L137" s="413"/>
      <c r="M137" s="413">
        <v>8100</v>
      </c>
      <c r="N137" s="413">
        <v>8100</v>
      </c>
      <c r="O137" s="413"/>
      <c r="P137" s="413"/>
      <c r="Q137" s="413"/>
      <c r="R137" s="413"/>
      <c r="S137" s="413"/>
      <c r="T137" s="413"/>
      <c r="U137" s="168"/>
      <c r="V137" s="168"/>
      <c r="W137" s="168"/>
      <c r="X137" s="168"/>
    </row>
    <row r="138" spans="1:24" ht="31.5">
      <c r="A138" s="424">
        <v>27</v>
      </c>
      <c r="B138" s="305" t="s">
        <v>697</v>
      </c>
      <c r="C138" s="302"/>
      <c r="D138" s="302"/>
      <c r="E138" s="413"/>
      <c r="F138" s="413"/>
      <c r="G138" s="413"/>
      <c r="H138" s="413"/>
      <c r="I138" s="413">
        <v>3150</v>
      </c>
      <c r="J138" s="413">
        <v>3150</v>
      </c>
      <c r="K138" s="413"/>
      <c r="L138" s="413"/>
      <c r="M138" s="413">
        <v>3150</v>
      </c>
      <c r="N138" s="413">
        <v>3150</v>
      </c>
      <c r="O138" s="413"/>
      <c r="P138" s="413"/>
      <c r="Q138" s="413"/>
      <c r="R138" s="413"/>
      <c r="S138" s="413"/>
      <c r="T138" s="413"/>
      <c r="U138" s="168"/>
      <c r="V138" s="168"/>
      <c r="W138" s="168"/>
      <c r="X138" s="168"/>
    </row>
    <row r="139" spans="1:24" ht="31.5">
      <c r="A139" s="424">
        <v>28</v>
      </c>
      <c r="B139" s="305" t="s">
        <v>698</v>
      </c>
      <c r="C139" s="302"/>
      <c r="D139" s="302"/>
      <c r="E139" s="413"/>
      <c r="F139" s="413"/>
      <c r="G139" s="413"/>
      <c r="H139" s="413"/>
      <c r="I139" s="413">
        <v>8100</v>
      </c>
      <c r="J139" s="413">
        <v>8100</v>
      </c>
      <c r="K139" s="413"/>
      <c r="L139" s="413"/>
      <c r="M139" s="413">
        <v>8100</v>
      </c>
      <c r="N139" s="413">
        <v>8100</v>
      </c>
      <c r="O139" s="413"/>
      <c r="P139" s="413"/>
      <c r="Q139" s="413"/>
      <c r="R139" s="413"/>
      <c r="S139" s="413"/>
      <c r="T139" s="413"/>
      <c r="U139" s="168"/>
      <c r="V139" s="168"/>
      <c r="W139" s="168"/>
      <c r="X139" s="168"/>
    </row>
    <row r="140" spans="1:24" ht="31.5">
      <c r="A140" s="424">
        <v>29</v>
      </c>
      <c r="B140" s="305" t="s">
        <v>699</v>
      </c>
      <c r="C140" s="302"/>
      <c r="D140" s="302"/>
      <c r="E140" s="413"/>
      <c r="F140" s="413"/>
      <c r="G140" s="413"/>
      <c r="H140" s="413"/>
      <c r="I140" s="413">
        <v>2700</v>
      </c>
      <c r="J140" s="413">
        <v>2700</v>
      </c>
      <c r="K140" s="413"/>
      <c r="L140" s="413"/>
      <c r="M140" s="413">
        <v>2700</v>
      </c>
      <c r="N140" s="413">
        <v>2700</v>
      </c>
      <c r="O140" s="413"/>
      <c r="P140" s="413"/>
      <c r="Q140" s="413"/>
      <c r="R140" s="413"/>
      <c r="S140" s="413"/>
      <c r="T140" s="413"/>
      <c r="U140" s="168"/>
      <c r="V140" s="168"/>
      <c r="W140" s="168"/>
      <c r="X140" s="168"/>
    </row>
    <row r="141" spans="1:24">
      <c r="A141" s="424">
        <v>30</v>
      </c>
      <c r="B141" s="305" t="s">
        <v>700</v>
      </c>
      <c r="C141" s="302"/>
      <c r="D141" s="302"/>
      <c r="E141" s="413"/>
      <c r="F141" s="413"/>
      <c r="G141" s="413"/>
      <c r="H141" s="413"/>
      <c r="I141" s="413">
        <v>2250</v>
      </c>
      <c r="J141" s="413">
        <v>2250</v>
      </c>
      <c r="K141" s="413"/>
      <c r="L141" s="413"/>
      <c r="M141" s="413">
        <v>2250</v>
      </c>
      <c r="N141" s="413">
        <v>2250</v>
      </c>
      <c r="O141" s="413"/>
      <c r="P141" s="413"/>
      <c r="Q141" s="413"/>
      <c r="R141" s="413"/>
      <c r="S141" s="413"/>
      <c r="T141" s="413"/>
      <c r="U141" s="168"/>
      <c r="V141" s="168"/>
      <c r="W141" s="168"/>
      <c r="X141" s="168"/>
    </row>
    <row r="142" spans="1:24">
      <c r="A142" s="424">
        <v>31</v>
      </c>
      <c r="B142" s="305" t="s">
        <v>701</v>
      </c>
      <c r="C142" s="302"/>
      <c r="D142" s="302"/>
      <c r="E142" s="413"/>
      <c r="F142" s="413"/>
      <c r="G142" s="413"/>
      <c r="H142" s="413"/>
      <c r="I142" s="413">
        <v>2250</v>
      </c>
      <c r="J142" s="413">
        <v>2250</v>
      </c>
      <c r="K142" s="413"/>
      <c r="L142" s="413"/>
      <c r="M142" s="413">
        <v>2250</v>
      </c>
      <c r="N142" s="413">
        <v>2250</v>
      </c>
      <c r="O142" s="413"/>
      <c r="P142" s="413"/>
      <c r="Q142" s="413"/>
      <c r="R142" s="413"/>
      <c r="S142" s="413"/>
      <c r="T142" s="413"/>
      <c r="U142" s="168"/>
      <c r="V142" s="168"/>
      <c r="W142" s="168"/>
      <c r="X142" s="168"/>
    </row>
    <row r="143" spans="1:24" ht="31.5">
      <c r="A143" s="424">
        <v>32</v>
      </c>
      <c r="B143" s="305" t="s">
        <v>702</v>
      </c>
      <c r="C143" s="302"/>
      <c r="D143" s="302"/>
      <c r="E143" s="413"/>
      <c r="F143" s="413"/>
      <c r="G143" s="413"/>
      <c r="H143" s="413"/>
      <c r="I143" s="413">
        <v>2700</v>
      </c>
      <c r="J143" s="413">
        <v>2700</v>
      </c>
      <c r="K143" s="413"/>
      <c r="L143" s="413"/>
      <c r="M143" s="413">
        <v>2700</v>
      </c>
      <c r="N143" s="413">
        <v>2700</v>
      </c>
      <c r="O143" s="413"/>
      <c r="P143" s="413"/>
      <c r="Q143" s="413"/>
      <c r="R143" s="413"/>
      <c r="S143" s="413"/>
      <c r="T143" s="413"/>
      <c r="U143" s="168"/>
      <c r="V143" s="168"/>
      <c r="W143" s="168"/>
      <c r="X143" s="168"/>
    </row>
    <row r="144" spans="1:24" ht="31.5">
      <c r="A144" s="424">
        <v>33</v>
      </c>
      <c r="B144" s="305" t="s">
        <v>703</v>
      </c>
      <c r="C144" s="302"/>
      <c r="D144" s="302"/>
      <c r="E144" s="413"/>
      <c r="F144" s="413"/>
      <c r="G144" s="413"/>
      <c r="H144" s="413"/>
      <c r="I144" s="413">
        <v>5850</v>
      </c>
      <c r="J144" s="413">
        <v>5850</v>
      </c>
      <c r="K144" s="413"/>
      <c r="L144" s="413"/>
      <c r="M144" s="413">
        <v>5850</v>
      </c>
      <c r="N144" s="413">
        <v>5850</v>
      </c>
      <c r="O144" s="413"/>
      <c r="P144" s="413"/>
      <c r="Q144" s="413">
        <v>3000</v>
      </c>
      <c r="R144" s="413">
        <v>3000</v>
      </c>
      <c r="S144" s="413"/>
      <c r="T144" s="413"/>
      <c r="U144" s="168"/>
      <c r="V144" s="168"/>
      <c r="W144" s="168"/>
      <c r="X144" s="168"/>
    </row>
    <row r="145" spans="1:24" ht="31.5">
      <c r="A145" s="424">
        <v>34</v>
      </c>
      <c r="B145" s="305" t="s">
        <v>704</v>
      </c>
      <c r="C145" s="302"/>
      <c r="D145" s="302"/>
      <c r="E145" s="413"/>
      <c r="F145" s="413"/>
      <c r="G145" s="413"/>
      <c r="H145" s="413"/>
      <c r="I145" s="413">
        <v>9000</v>
      </c>
      <c r="J145" s="413">
        <v>9000</v>
      </c>
      <c r="K145" s="413"/>
      <c r="L145" s="413"/>
      <c r="M145" s="413">
        <v>9000</v>
      </c>
      <c r="N145" s="413">
        <v>9000</v>
      </c>
      <c r="O145" s="413"/>
      <c r="P145" s="413"/>
      <c r="Q145" s="413">
        <v>4200</v>
      </c>
      <c r="R145" s="413">
        <v>4200</v>
      </c>
      <c r="S145" s="413"/>
      <c r="T145" s="413"/>
      <c r="U145" s="168"/>
      <c r="V145" s="168"/>
      <c r="W145" s="168"/>
      <c r="X145" s="168"/>
    </row>
    <row r="146" spans="1:24" ht="31.5">
      <c r="A146" s="424">
        <v>35</v>
      </c>
      <c r="B146" s="305" t="s">
        <v>705</v>
      </c>
      <c r="C146" s="302"/>
      <c r="D146" s="302"/>
      <c r="E146" s="413"/>
      <c r="F146" s="413"/>
      <c r="G146" s="413"/>
      <c r="H146" s="413"/>
      <c r="I146" s="413">
        <v>5400</v>
      </c>
      <c r="J146" s="413">
        <v>5400</v>
      </c>
      <c r="K146" s="413"/>
      <c r="L146" s="413"/>
      <c r="M146" s="413">
        <v>5400</v>
      </c>
      <c r="N146" s="413">
        <v>5400</v>
      </c>
      <c r="O146" s="413"/>
      <c r="P146" s="413"/>
      <c r="Q146" s="413">
        <v>2800</v>
      </c>
      <c r="R146" s="413">
        <v>2800</v>
      </c>
      <c r="S146" s="413"/>
      <c r="T146" s="413"/>
      <c r="U146" s="168"/>
      <c r="V146" s="168"/>
      <c r="W146" s="168"/>
      <c r="X146" s="168"/>
    </row>
    <row r="147" spans="1:24" ht="31.5">
      <c r="A147" s="424">
        <v>36</v>
      </c>
      <c r="B147" s="305" t="s">
        <v>706</v>
      </c>
      <c r="C147" s="302"/>
      <c r="D147" s="302"/>
      <c r="E147" s="413"/>
      <c r="F147" s="413"/>
      <c r="G147" s="413"/>
      <c r="H147" s="413"/>
      <c r="I147" s="413">
        <v>7200</v>
      </c>
      <c r="J147" s="413">
        <v>7200</v>
      </c>
      <c r="K147" s="413"/>
      <c r="L147" s="413"/>
      <c r="M147" s="413">
        <v>7200</v>
      </c>
      <c r="N147" s="413">
        <v>7200</v>
      </c>
      <c r="O147" s="413"/>
      <c r="P147" s="413"/>
      <c r="Q147" s="413">
        <v>3500</v>
      </c>
      <c r="R147" s="413">
        <v>3500</v>
      </c>
      <c r="S147" s="413"/>
      <c r="T147" s="413"/>
      <c r="U147" s="168"/>
      <c r="V147" s="168"/>
      <c r="W147" s="168"/>
      <c r="X147" s="168"/>
    </row>
    <row r="148" spans="1:24" ht="31.5">
      <c r="A148" s="424">
        <v>37</v>
      </c>
      <c r="B148" s="305" t="s">
        <v>707</v>
      </c>
      <c r="C148" s="302"/>
      <c r="D148" s="302"/>
      <c r="E148" s="413"/>
      <c r="F148" s="413"/>
      <c r="G148" s="413"/>
      <c r="H148" s="413"/>
      <c r="I148" s="413">
        <v>5850</v>
      </c>
      <c r="J148" s="413">
        <v>5850</v>
      </c>
      <c r="K148" s="413"/>
      <c r="L148" s="413"/>
      <c r="M148" s="413">
        <v>5850</v>
      </c>
      <c r="N148" s="413">
        <v>5850</v>
      </c>
      <c r="O148" s="413"/>
      <c r="P148" s="413"/>
      <c r="Q148" s="413">
        <v>3000</v>
      </c>
      <c r="R148" s="413">
        <v>3000</v>
      </c>
      <c r="S148" s="413"/>
      <c r="T148" s="413"/>
      <c r="U148" s="168"/>
      <c r="V148" s="168"/>
      <c r="W148" s="168"/>
      <c r="X148" s="168"/>
    </row>
    <row r="149" spans="1:24" ht="31.5">
      <c r="A149" s="424">
        <v>38</v>
      </c>
      <c r="B149" s="305" t="s">
        <v>708</v>
      </c>
      <c r="C149" s="302"/>
      <c r="D149" s="302"/>
      <c r="E149" s="413"/>
      <c r="F149" s="413"/>
      <c r="G149" s="413"/>
      <c r="H149" s="413"/>
      <c r="I149" s="413">
        <v>4050</v>
      </c>
      <c r="J149" s="413">
        <v>4050</v>
      </c>
      <c r="K149" s="413"/>
      <c r="L149" s="413"/>
      <c r="M149" s="413">
        <v>4050</v>
      </c>
      <c r="N149" s="413">
        <v>4050</v>
      </c>
      <c r="O149" s="413"/>
      <c r="P149" s="413"/>
      <c r="Q149" s="413"/>
      <c r="R149" s="413"/>
      <c r="S149" s="413"/>
      <c r="T149" s="413"/>
      <c r="U149" s="168"/>
      <c r="V149" s="168"/>
      <c r="W149" s="168"/>
      <c r="X149" s="168"/>
    </row>
    <row r="150" spans="1:24" ht="31.5">
      <c r="A150" s="424">
        <v>39</v>
      </c>
      <c r="B150" s="305" t="s">
        <v>709</v>
      </c>
      <c r="C150" s="302"/>
      <c r="D150" s="302"/>
      <c r="E150" s="413"/>
      <c r="F150" s="413"/>
      <c r="G150" s="413"/>
      <c r="H150" s="413"/>
      <c r="I150" s="413">
        <v>5850</v>
      </c>
      <c r="J150" s="413">
        <v>5850</v>
      </c>
      <c r="K150" s="413"/>
      <c r="L150" s="413"/>
      <c r="M150" s="413">
        <v>5850</v>
      </c>
      <c r="N150" s="413">
        <v>5850</v>
      </c>
      <c r="O150" s="413"/>
      <c r="P150" s="413"/>
      <c r="Q150" s="413"/>
      <c r="R150" s="413"/>
      <c r="S150" s="413"/>
      <c r="T150" s="413"/>
      <c r="U150" s="168"/>
      <c r="V150" s="168"/>
      <c r="W150" s="168"/>
      <c r="X150" s="168"/>
    </row>
    <row r="151" spans="1:24" ht="31.5">
      <c r="A151" s="424">
        <v>40</v>
      </c>
      <c r="B151" s="305" t="s">
        <v>710</v>
      </c>
      <c r="C151" s="302"/>
      <c r="D151" s="302"/>
      <c r="E151" s="413"/>
      <c r="F151" s="413"/>
      <c r="G151" s="413"/>
      <c r="H151" s="413"/>
      <c r="I151" s="413">
        <v>4950</v>
      </c>
      <c r="J151" s="413">
        <v>4950</v>
      </c>
      <c r="K151" s="413"/>
      <c r="L151" s="413"/>
      <c r="M151" s="413">
        <v>4950</v>
      </c>
      <c r="N151" s="413">
        <v>4950</v>
      </c>
      <c r="O151" s="413"/>
      <c r="P151" s="413"/>
      <c r="Q151" s="413"/>
      <c r="R151" s="413"/>
      <c r="S151" s="413"/>
      <c r="T151" s="413"/>
      <c r="U151" s="168"/>
      <c r="V151" s="168"/>
      <c r="W151" s="168"/>
      <c r="X151" s="168"/>
    </row>
    <row r="152" spans="1:24" ht="31.5">
      <c r="A152" s="424">
        <v>41</v>
      </c>
      <c r="B152" s="305" t="s">
        <v>711</v>
      </c>
      <c r="C152" s="302"/>
      <c r="D152" s="302"/>
      <c r="E152" s="413"/>
      <c r="F152" s="413"/>
      <c r="G152" s="413"/>
      <c r="H152" s="413"/>
      <c r="I152" s="413">
        <v>4950</v>
      </c>
      <c r="J152" s="413">
        <v>4950</v>
      </c>
      <c r="K152" s="413"/>
      <c r="L152" s="413"/>
      <c r="M152" s="413">
        <v>4950</v>
      </c>
      <c r="N152" s="413">
        <v>4950</v>
      </c>
      <c r="O152" s="413"/>
      <c r="P152" s="413"/>
      <c r="Q152" s="413"/>
      <c r="R152" s="413"/>
      <c r="S152" s="413"/>
      <c r="T152" s="413"/>
      <c r="U152" s="168"/>
      <c r="V152" s="168"/>
      <c r="W152" s="168"/>
      <c r="X152" s="168"/>
    </row>
    <row r="153" spans="1:24" ht="31.5">
      <c r="A153" s="424">
        <v>42</v>
      </c>
      <c r="B153" s="305" t="s">
        <v>712</v>
      </c>
      <c r="C153" s="302"/>
      <c r="D153" s="302"/>
      <c r="E153" s="413"/>
      <c r="F153" s="413"/>
      <c r="G153" s="413"/>
      <c r="H153" s="413"/>
      <c r="I153" s="413">
        <v>5850</v>
      </c>
      <c r="J153" s="413">
        <v>5850</v>
      </c>
      <c r="K153" s="413"/>
      <c r="L153" s="413"/>
      <c r="M153" s="413">
        <v>5850</v>
      </c>
      <c r="N153" s="413">
        <v>5850</v>
      </c>
      <c r="O153" s="413"/>
      <c r="P153" s="413"/>
      <c r="Q153" s="413"/>
      <c r="R153" s="413"/>
      <c r="S153" s="413"/>
      <c r="T153" s="413"/>
      <c r="U153" s="168"/>
      <c r="V153" s="168"/>
      <c r="W153" s="168"/>
      <c r="X153" s="168"/>
    </row>
    <row r="154" spans="1:24" ht="31.5">
      <c r="A154" s="424">
        <v>43</v>
      </c>
      <c r="B154" s="305" t="s">
        <v>713</v>
      </c>
      <c r="C154" s="302"/>
      <c r="D154" s="302"/>
      <c r="E154" s="413"/>
      <c r="F154" s="413"/>
      <c r="G154" s="413"/>
      <c r="H154" s="413"/>
      <c r="I154" s="413">
        <v>3600</v>
      </c>
      <c r="J154" s="413">
        <v>3600</v>
      </c>
      <c r="K154" s="413"/>
      <c r="L154" s="413"/>
      <c r="M154" s="413">
        <v>3600</v>
      </c>
      <c r="N154" s="413">
        <v>3600</v>
      </c>
      <c r="O154" s="413"/>
      <c r="P154" s="413"/>
      <c r="Q154" s="413"/>
      <c r="R154" s="413"/>
      <c r="S154" s="413"/>
      <c r="T154" s="413"/>
      <c r="U154" s="168"/>
      <c r="V154" s="168"/>
      <c r="W154" s="168"/>
      <c r="X154" s="168"/>
    </row>
    <row r="155" spans="1:24" ht="31.5">
      <c r="A155" s="424">
        <v>44</v>
      </c>
      <c r="B155" s="305" t="s">
        <v>714</v>
      </c>
      <c r="C155" s="302"/>
      <c r="D155" s="302"/>
      <c r="E155" s="413"/>
      <c r="F155" s="413"/>
      <c r="G155" s="413"/>
      <c r="H155" s="413"/>
      <c r="I155" s="413">
        <v>2250</v>
      </c>
      <c r="J155" s="413">
        <v>2250</v>
      </c>
      <c r="K155" s="413"/>
      <c r="L155" s="413"/>
      <c r="M155" s="413">
        <v>2250</v>
      </c>
      <c r="N155" s="413">
        <v>2250</v>
      </c>
      <c r="O155" s="413"/>
      <c r="P155" s="413"/>
      <c r="Q155" s="413"/>
      <c r="R155" s="413"/>
      <c r="S155" s="413"/>
      <c r="T155" s="413"/>
      <c r="U155" s="168"/>
      <c r="V155" s="168"/>
      <c r="W155" s="168"/>
      <c r="X155" s="168"/>
    </row>
    <row r="156" spans="1:24" ht="31.5">
      <c r="A156" s="424">
        <v>45</v>
      </c>
      <c r="B156" s="305" t="s">
        <v>715</v>
      </c>
      <c r="C156" s="302"/>
      <c r="D156" s="302"/>
      <c r="E156" s="413"/>
      <c r="F156" s="413"/>
      <c r="G156" s="413"/>
      <c r="H156" s="413"/>
      <c r="I156" s="413">
        <v>2250</v>
      </c>
      <c r="J156" s="413">
        <v>2250</v>
      </c>
      <c r="K156" s="413"/>
      <c r="L156" s="413"/>
      <c r="M156" s="413">
        <v>2250</v>
      </c>
      <c r="N156" s="413">
        <v>2250</v>
      </c>
      <c r="O156" s="413"/>
      <c r="P156" s="413"/>
      <c r="Q156" s="413"/>
      <c r="R156" s="413"/>
      <c r="S156" s="413"/>
      <c r="T156" s="413"/>
      <c r="U156" s="168"/>
      <c r="V156" s="168"/>
      <c r="W156" s="168"/>
      <c r="X156" s="168"/>
    </row>
    <row r="157" spans="1:24" ht="31.5">
      <c r="A157" s="424">
        <v>46</v>
      </c>
      <c r="B157" s="305" t="s">
        <v>716</v>
      </c>
      <c r="C157" s="302"/>
      <c r="D157" s="302"/>
      <c r="E157" s="413"/>
      <c r="F157" s="413"/>
      <c r="G157" s="413"/>
      <c r="H157" s="413"/>
      <c r="I157" s="413">
        <v>2700</v>
      </c>
      <c r="J157" s="413">
        <v>2700</v>
      </c>
      <c r="K157" s="413"/>
      <c r="L157" s="413"/>
      <c r="M157" s="413">
        <v>2700</v>
      </c>
      <c r="N157" s="413">
        <v>2700</v>
      </c>
      <c r="O157" s="413"/>
      <c r="P157" s="413"/>
      <c r="Q157" s="413"/>
      <c r="R157" s="413"/>
      <c r="S157" s="413"/>
      <c r="T157" s="413"/>
      <c r="U157" s="168"/>
      <c r="V157" s="168"/>
      <c r="W157" s="168"/>
      <c r="X157" s="168"/>
    </row>
    <row r="158" spans="1:24">
      <c r="A158" s="412"/>
      <c r="B158" s="415"/>
      <c r="C158" s="302"/>
      <c r="D158" s="302"/>
      <c r="E158" s="413"/>
      <c r="F158" s="413"/>
      <c r="G158" s="413"/>
      <c r="H158" s="413"/>
      <c r="I158" s="413"/>
      <c r="J158" s="413"/>
      <c r="K158" s="413"/>
      <c r="L158" s="413"/>
      <c r="M158" s="413"/>
      <c r="N158" s="413"/>
      <c r="O158" s="413"/>
      <c r="P158" s="413"/>
      <c r="Q158" s="413"/>
      <c r="R158" s="413"/>
      <c r="S158" s="413"/>
      <c r="T158" s="413"/>
      <c r="U158" s="168"/>
      <c r="V158" s="168"/>
      <c r="W158" s="168"/>
      <c r="X158" s="168"/>
    </row>
    <row r="159" spans="1:24">
      <c r="A159" s="401" t="s">
        <v>283</v>
      </c>
      <c r="B159" s="402" t="s">
        <v>480</v>
      </c>
      <c r="C159" s="302"/>
      <c r="D159" s="302"/>
      <c r="E159" s="404"/>
      <c r="F159" s="404"/>
      <c r="G159" s="404">
        <f t="shared" ref="G159:R159" si="17">G160</f>
        <v>0</v>
      </c>
      <c r="H159" s="404">
        <f t="shared" si="17"/>
        <v>0</v>
      </c>
      <c r="I159" s="404">
        <f t="shared" si="17"/>
        <v>10220</v>
      </c>
      <c r="J159" s="404">
        <f t="shared" si="17"/>
        <v>10220</v>
      </c>
      <c r="K159" s="404">
        <f t="shared" si="17"/>
        <v>0</v>
      </c>
      <c r="L159" s="404">
        <f t="shared" si="17"/>
        <v>0</v>
      </c>
      <c r="M159" s="404">
        <f t="shared" si="17"/>
        <v>10220</v>
      </c>
      <c r="N159" s="404">
        <f t="shared" si="17"/>
        <v>10220</v>
      </c>
      <c r="O159" s="404">
        <f t="shared" si="17"/>
        <v>0</v>
      </c>
      <c r="P159" s="404">
        <f t="shared" si="17"/>
        <v>0</v>
      </c>
      <c r="Q159" s="404">
        <f t="shared" si="17"/>
        <v>7880</v>
      </c>
      <c r="R159" s="404">
        <f t="shared" si="17"/>
        <v>7880</v>
      </c>
      <c r="S159" s="413"/>
      <c r="T159" s="413"/>
      <c r="U159" s="168"/>
      <c r="V159" s="168"/>
      <c r="W159" s="168"/>
      <c r="X159" s="168"/>
    </row>
    <row r="160" spans="1:24">
      <c r="A160" s="422"/>
      <c r="B160" s="423" t="s">
        <v>608</v>
      </c>
      <c r="C160" s="422"/>
      <c r="D160" s="422"/>
      <c r="E160" s="404"/>
      <c r="F160" s="404"/>
      <c r="G160" s="404">
        <f t="shared" ref="G160:R160" si="18">SUM(G162:G165)</f>
        <v>0</v>
      </c>
      <c r="H160" s="404">
        <f t="shared" si="18"/>
        <v>0</v>
      </c>
      <c r="I160" s="404">
        <f t="shared" si="18"/>
        <v>10220</v>
      </c>
      <c r="J160" s="404">
        <f t="shared" si="18"/>
        <v>10220</v>
      </c>
      <c r="K160" s="404">
        <f t="shared" si="18"/>
        <v>0</v>
      </c>
      <c r="L160" s="404">
        <f t="shared" si="18"/>
        <v>0</v>
      </c>
      <c r="M160" s="404">
        <f t="shared" si="18"/>
        <v>10220</v>
      </c>
      <c r="N160" s="404">
        <f t="shared" si="18"/>
        <v>10220</v>
      </c>
      <c r="O160" s="404">
        <f t="shared" si="18"/>
        <v>0</v>
      </c>
      <c r="P160" s="404">
        <f t="shared" si="18"/>
        <v>0</v>
      </c>
      <c r="Q160" s="404">
        <f t="shared" si="18"/>
        <v>7880</v>
      </c>
      <c r="R160" s="404">
        <f t="shared" si="18"/>
        <v>7880</v>
      </c>
      <c r="S160" s="422"/>
      <c r="T160" s="422"/>
      <c r="U160" s="168"/>
      <c r="V160" s="168"/>
      <c r="W160" s="168"/>
      <c r="X160" s="168"/>
    </row>
    <row r="161" spans="1:24" ht="31.5">
      <c r="A161" s="407"/>
      <c r="B161" s="408" t="s">
        <v>580</v>
      </c>
      <c r="C161" s="409"/>
      <c r="D161" s="410"/>
      <c r="E161" s="411"/>
      <c r="F161" s="411"/>
      <c r="G161" s="411"/>
      <c r="H161" s="411"/>
      <c r="I161" s="411"/>
      <c r="J161" s="411"/>
      <c r="K161" s="411"/>
      <c r="L161" s="411"/>
      <c r="M161" s="411"/>
      <c r="N161" s="411"/>
      <c r="O161" s="411"/>
      <c r="P161" s="411"/>
      <c r="Q161" s="411"/>
      <c r="R161" s="411"/>
      <c r="S161" s="410"/>
      <c r="T161" s="410"/>
      <c r="U161" s="168"/>
      <c r="V161" s="168"/>
      <c r="W161" s="168"/>
      <c r="X161" s="168"/>
    </row>
    <row r="162" spans="1:24">
      <c r="A162" s="412">
        <v>1</v>
      </c>
      <c r="B162" s="425" t="s">
        <v>717</v>
      </c>
      <c r="C162" s="302"/>
      <c r="D162" s="302"/>
      <c r="E162" s="413"/>
      <c r="F162" s="413"/>
      <c r="G162" s="413"/>
      <c r="H162" s="413"/>
      <c r="I162" s="413">
        <v>1260</v>
      </c>
      <c r="J162" s="413">
        <v>1260</v>
      </c>
      <c r="K162" s="413"/>
      <c r="L162" s="413"/>
      <c r="M162" s="413">
        <v>1260</v>
      </c>
      <c r="N162" s="413">
        <v>1260</v>
      </c>
      <c r="O162" s="413"/>
      <c r="P162" s="413"/>
      <c r="Q162" s="413">
        <v>1260</v>
      </c>
      <c r="R162" s="413">
        <v>1260</v>
      </c>
      <c r="S162" s="413"/>
      <c r="T162" s="413"/>
      <c r="U162" s="168"/>
      <c r="V162" s="168"/>
      <c r="W162" s="168"/>
      <c r="X162" s="168"/>
    </row>
    <row r="163" spans="1:24">
      <c r="A163" s="412">
        <v>2</v>
      </c>
      <c r="B163" s="425" t="s">
        <v>718</v>
      </c>
      <c r="C163" s="302"/>
      <c r="D163" s="302"/>
      <c r="E163" s="413"/>
      <c r="F163" s="413"/>
      <c r="G163" s="413"/>
      <c r="H163" s="413"/>
      <c r="I163" s="413">
        <v>2940</v>
      </c>
      <c r="J163" s="413">
        <v>2940</v>
      </c>
      <c r="K163" s="413"/>
      <c r="L163" s="413"/>
      <c r="M163" s="413">
        <v>2940</v>
      </c>
      <c r="N163" s="413">
        <v>2940</v>
      </c>
      <c r="O163" s="413"/>
      <c r="P163" s="413"/>
      <c r="Q163" s="413">
        <v>2940</v>
      </c>
      <c r="R163" s="413">
        <v>2940</v>
      </c>
      <c r="S163" s="413"/>
      <c r="T163" s="413"/>
      <c r="U163" s="168"/>
      <c r="V163" s="168"/>
      <c r="W163" s="168"/>
      <c r="X163" s="168"/>
    </row>
    <row r="164" spans="1:24" ht="31.5">
      <c r="A164" s="412">
        <v>3</v>
      </c>
      <c r="B164" s="425" t="s">
        <v>719</v>
      </c>
      <c r="C164" s="302"/>
      <c r="D164" s="302"/>
      <c r="E164" s="413"/>
      <c r="F164" s="413"/>
      <c r="G164" s="413"/>
      <c r="H164" s="413"/>
      <c r="I164" s="413">
        <v>1680</v>
      </c>
      <c r="J164" s="413">
        <v>1680</v>
      </c>
      <c r="K164" s="413"/>
      <c r="L164" s="413"/>
      <c r="M164" s="413">
        <v>1680</v>
      </c>
      <c r="N164" s="413">
        <v>1680</v>
      </c>
      <c r="O164" s="413"/>
      <c r="P164" s="413"/>
      <c r="Q164" s="413">
        <v>1680</v>
      </c>
      <c r="R164" s="413">
        <v>1680</v>
      </c>
      <c r="S164" s="413"/>
      <c r="T164" s="413"/>
      <c r="U164" s="168"/>
      <c r="V164" s="168"/>
      <c r="W164" s="168"/>
      <c r="X164" s="168"/>
    </row>
    <row r="165" spans="1:24" ht="31.5">
      <c r="A165" s="412">
        <v>4</v>
      </c>
      <c r="B165" s="415" t="s">
        <v>720</v>
      </c>
      <c r="C165" s="302"/>
      <c r="D165" s="302"/>
      <c r="E165" s="413"/>
      <c r="F165" s="413"/>
      <c r="G165" s="413"/>
      <c r="H165" s="413"/>
      <c r="I165" s="413">
        <v>4340</v>
      </c>
      <c r="J165" s="413">
        <v>4340</v>
      </c>
      <c r="K165" s="413"/>
      <c r="L165" s="413"/>
      <c r="M165" s="413">
        <v>4340</v>
      </c>
      <c r="N165" s="413">
        <v>4340</v>
      </c>
      <c r="O165" s="413"/>
      <c r="P165" s="413"/>
      <c r="Q165" s="413">
        <f>R165</f>
        <v>2000</v>
      </c>
      <c r="R165" s="413">
        <v>2000</v>
      </c>
      <c r="S165" s="413"/>
      <c r="T165" s="413"/>
      <c r="U165" s="168"/>
      <c r="V165" s="168"/>
      <c r="W165" s="168"/>
      <c r="X165" s="168"/>
    </row>
    <row r="166" spans="1:24">
      <c r="A166" s="412"/>
      <c r="B166" s="415"/>
      <c r="C166" s="302"/>
      <c r="D166" s="302"/>
      <c r="E166" s="413"/>
      <c r="F166" s="413"/>
      <c r="G166" s="413"/>
      <c r="H166" s="413"/>
      <c r="I166" s="413"/>
      <c r="J166" s="413"/>
      <c r="K166" s="413"/>
      <c r="L166" s="413"/>
      <c r="M166" s="413"/>
      <c r="N166" s="413"/>
      <c r="O166" s="413"/>
      <c r="P166" s="413"/>
      <c r="Q166" s="413"/>
      <c r="R166" s="413"/>
      <c r="S166" s="413"/>
      <c r="T166" s="413"/>
      <c r="U166" s="168"/>
      <c r="V166" s="168"/>
      <c r="W166" s="168"/>
      <c r="X166" s="168"/>
    </row>
    <row r="167" spans="1:24">
      <c r="A167" s="401" t="s">
        <v>284</v>
      </c>
      <c r="B167" s="402" t="s">
        <v>472</v>
      </c>
      <c r="C167" s="403"/>
      <c r="D167" s="403"/>
      <c r="E167" s="404"/>
      <c r="F167" s="404"/>
      <c r="G167" s="404">
        <f t="shared" ref="G167:Q167" si="19">G168</f>
        <v>0</v>
      </c>
      <c r="H167" s="404">
        <f t="shared" si="19"/>
        <v>0</v>
      </c>
      <c r="I167" s="404">
        <f t="shared" si="19"/>
        <v>253800</v>
      </c>
      <c r="J167" s="404">
        <f t="shared" si="19"/>
        <v>253800</v>
      </c>
      <c r="K167" s="404">
        <f t="shared" si="19"/>
        <v>0</v>
      </c>
      <c r="L167" s="404">
        <f t="shared" si="19"/>
        <v>0</v>
      </c>
      <c r="M167" s="404">
        <f t="shared" si="19"/>
        <v>253800</v>
      </c>
      <c r="N167" s="404">
        <f t="shared" si="19"/>
        <v>253800</v>
      </c>
      <c r="O167" s="404">
        <f t="shared" si="19"/>
        <v>0</v>
      </c>
      <c r="P167" s="404">
        <f t="shared" si="19"/>
        <v>0</v>
      </c>
      <c r="Q167" s="404">
        <f t="shared" si="19"/>
        <v>51500</v>
      </c>
      <c r="R167" s="404">
        <f>R168</f>
        <v>51500</v>
      </c>
      <c r="S167" s="404"/>
      <c r="T167" s="404"/>
      <c r="U167" s="168"/>
      <c r="V167" s="168"/>
      <c r="W167" s="168"/>
      <c r="X167" s="168"/>
    </row>
    <row r="168" spans="1:24">
      <c r="A168" s="422"/>
      <c r="B168" s="423" t="s">
        <v>608</v>
      </c>
      <c r="C168" s="422"/>
      <c r="D168" s="422"/>
      <c r="E168" s="404"/>
      <c r="F168" s="404"/>
      <c r="G168" s="404">
        <f t="shared" ref="G168:R168" si="20">SUM(G170:G204)</f>
        <v>0</v>
      </c>
      <c r="H168" s="404">
        <f t="shared" si="20"/>
        <v>0</v>
      </c>
      <c r="I168" s="404">
        <f t="shared" si="20"/>
        <v>253800</v>
      </c>
      <c r="J168" s="404">
        <f t="shared" si="20"/>
        <v>253800</v>
      </c>
      <c r="K168" s="404">
        <f t="shared" si="20"/>
        <v>0</v>
      </c>
      <c r="L168" s="404">
        <f t="shared" si="20"/>
        <v>0</v>
      </c>
      <c r="M168" s="404">
        <f t="shared" si="20"/>
        <v>253800</v>
      </c>
      <c r="N168" s="404">
        <f t="shared" si="20"/>
        <v>253800</v>
      </c>
      <c r="O168" s="404">
        <f t="shared" si="20"/>
        <v>0</v>
      </c>
      <c r="P168" s="404">
        <f t="shared" si="20"/>
        <v>0</v>
      </c>
      <c r="Q168" s="404">
        <f t="shared" si="20"/>
        <v>51500</v>
      </c>
      <c r="R168" s="404">
        <f t="shared" si="20"/>
        <v>51500</v>
      </c>
      <c r="S168" s="422"/>
      <c r="T168" s="422"/>
      <c r="U168" s="168"/>
      <c r="V168" s="168"/>
      <c r="W168" s="168"/>
      <c r="X168" s="168"/>
    </row>
    <row r="169" spans="1:24" ht="31.5">
      <c r="A169" s="407"/>
      <c r="B169" s="408" t="s">
        <v>580</v>
      </c>
      <c r="C169" s="409"/>
      <c r="D169" s="410"/>
      <c r="E169" s="411"/>
      <c r="F169" s="411"/>
      <c r="G169" s="411"/>
      <c r="H169" s="411"/>
      <c r="I169" s="411"/>
      <c r="J169" s="411"/>
      <c r="K169" s="411"/>
      <c r="L169" s="411"/>
      <c r="M169" s="411"/>
      <c r="N169" s="411"/>
      <c r="O169" s="411"/>
      <c r="P169" s="411"/>
      <c r="Q169" s="411"/>
      <c r="R169" s="411"/>
      <c r="S169" s="410"/>
      <c r="T169" s="410"/>
      <c r="U169" s="168"/>
      <c r="V169" s="168"/>
      <c r="W169" s="168"/>
      <c r="X169" s="168"/>
    </row>
    <row r="170" spans="1:24" ht="31.5">
      <c r="A170" s="412">
        <v>1</v>
      </c>
      <c r="B170" s="426" t="s">
        <v>721</v>
      </c>
      <c r="C170" s="302"/>
      <c r="D170" s="302"/>
      <c r="E170" s="332"/>
      <c r="F170" s="332"/>
      <c r="G170" s="413"/>
      <c r="H170" s="413"/>
      <c r="I170" s="413">
        <v>7550</v>
      </c>
      <c r="J170" s="413">
        <v>7550</v>
      </c>
      <c r="K170" s="413"/>
      <c r="L170" s="413"/>
      <c r="M170" s="413">
        <v>7550</v>
      </c>
      <c r="N170" s="413">
        <v>7550</v>
      </c>
      <c r="O170" s="413"/>
      <c r="P170" s="413"/>
      <c r="Q170" s="413">
        <v>3500</v>
      </c>
      <c r="R170" s="413">
        <v>3500</v>
      </c>
      <c r="S170" s="413"/>
      <c r="T170" s="413"/>
      <c r="U170" s="168"/>
      <c r="V170" s="168"/>
      <c r="W170" s="168"/>
      <c r="X170" s="168"/>
    </row>
    <row r="171" spans="1:24" ht="31.5">
      <c r="A171" s="412">
        <v>2</v>
      </c>
      <c r="B171" s="426" t="s">
        <v>722</v>
      </c>
      <c r="C171" s="302"/>
      <c r="D171" s="302"/>
      <c r="E171" s="332"/>
      <c r="F171" s="332"/>
      <c r="G171" s="413"/>
      <c r="H171" s="413"/>
      <c r="I171" s="413">
        <v>8000</v>
      </c>
      <c r="J171" s="413">
        <v>8000</v>
      </c>
      <c r="K171" s="413"/>
      <c r="L171" s="413"/>
      <c r="M171" s="413">
        <v>8000</v>
      </c>
      <c r="N171" s="413">
        <v>8000</v>
      </c>
      <c r="O171" s="413"/>
      <c r="P171" s="413"/>
      <c r="Q171" s="413">
        <v>4000</v>
      </c>
      <c r="R171" s="413">
        <v>4000</v>
      </c>
      <c r="S171" s="413"/>
      <c r="T171" s="413"/>
      <c r="U171" s="168"/>
      <c r="V171" s="168"/>
      <c r="W171" s="168"/>
      <c r="X171" s="168"/>
    </row>
    <row r="172" spans="1:24" ht="31.5">
      <c r="A172" s="412">
        <v>3</v>
      </c>
      <c r="B172" s="426" t="s">
        <v>723</v>
      </c>
      <c r="C172" s="302"/>
      <c r="D172" s="302"/>
      <c r="E172" s="332"/>
      <c r="F172" s="332"/>
      <c r="G172" s="413"/>
      <c r="H172" s="413"/>
      <c r="I172" s="413">
        <v>8600</v>
      </c>
      <c r="J172" s="413">
        <v>8600</v>
      </c>
      <c r="K172" s="413"/>
      <c r="L172" s="413"/>
      <c r="M172" s="413">
        <v>8600</v>
      </c>
      <c r="N172" s="413">
        <v>8600</v>
      </c>
      <c r="O172" s="413"/>
      <c r="P172" s="413"/>
      <c r="Q172" s="413">
        <v>4200</v>
      </c>
      <c r="R172" s="413">
        <v>4200</v>
      </c>
      <c r="S172" s="413"/>
      <c r="T172" s="413"/>
      <c r="U172" s="168"/>
      <c r="V172" s="168"/>
      <c r="W172" s="168"/>
      <c r="X172" s="168"/>
    </row>
    <row r="173" spans="1:24" ht="31.5">
      <c r="A173" s="412">
        <v>4</v>
      </c>
      <c r="B173" s="426" t="s">
        <v>724</v>
      </c>
      <c r="C173" s="302"/>
      <c r="D173" s="302"/>
      <c r="E173" s="332"/>
      <c r="F173" s="332"/>
      <c r="G173" s="413"/>
      <c r="H173" s="413"/>
      <c r="I173" s="413">
        <v>4000</v>
      </c>
      <c r="J173" s="413">
        <v>4000</v>
      </c>
      <c r="K173" s="413"/>
      <c r="L173" s="413"/>
      <c r="M173" s="413">
        <v>4000</v>
      </c>
      <c r="N173" s="413">
        <v>4000</v>
      </c>
      <c r="O173" s="413"/>
      <c r="P173" s="413"/>
      <c r="Q173" s="413">
        <v>2000</v>
      </c>
      <c r="R173" s="413">
        <v>2000</v>
      </c>
      <c r="S173" s="413"/>
      <c r="T173" s="413"/>
      <c r="U173" s="168"/>
      <c r="V173" s="168"/>
      <c r="W173" s="168"/>
      <c r="X173" s="168"/>
    </row>
    <row r="174" spans="1:24">
      <c r="A174" s="412">
        <v>5</v>
      </c>
      <c r="B174" s="427" t="s">
        <v>725</v>
      </c>
      <c r="C174" s="302"/>
      <c r="D174" s="302"/>
      <c r="E174" s="317"/>
      <c r="F174" s="317"/>
      <c r="G174" s="413"/>
      <c r="H174" s="413"/>
      <c r="I174" s="413">
        <v>4200</v>
      </c>
      <c r="J174" s="413">
        <v>4200</v>
      </c>
      <c r="K174" s="413"/>
      <c r="L174" s="413"/>
      <c r="M174" s="413">
        <v>4200</v>
      </c>
      <c r="N174" s="413">
        <v>4200</v>
      </c>
      <c r="O174" s="413"/>
      <c r="P174" s="413"/>
      <c r="Q174" s="413">
        <v>2100</v>
      </c>
      <c r="R174" s="413">
        <v>2100</v>
      </c>
      <c r="S174" s="413"/>
      <c r="T174" s="413"/>
      <c r="U174" s="168"/>
      <c r="V174" s="168"/>
      <c r="W174" s="168"/>
      <c r="X174" s="168"/>
    </row>
    <row r="175" spans="1:24">
      <c r="A175" s="412">
        <v>6</v>
      </c>
      <c r="B175" s="427" t="s">
        <v>726</v>
      </c>
      <c r="C175" s="302"/>
      <c r="D175" s="302"/>
      <c r="E175" s="317"/>
      <c r="F175" s="317"/>
      <c r="G175" s="413"/>
      <c r="H175" s="413"/>
      <c r="I175" s="413">
        <v>6000</v>
      </c>
      <c r="J175" s="413">
        <v>6000</v>
      </c>
      <c r="K175" s="413"/>
      <c r="L175" s="413"/>
      <c r="M175" s="413">
        <v>6000</v>
      </c>
      <c r="N175" s="413">
        <v>6000</v>
      </c>
      <c r="O175" s="413"/>
      <c r="P175" s="413"/>
      <c r="Q175" s="413">
        <v>3000</v>
      </c>
      <c r="R175" s="413">
        <v>3000</v>
      </c>
      <c r="S175" s="413"/>
      <c r="T175" s="413"/>
      <c r="U175" s="168"/>
      <c r="V175" s="168"/>
      <c r="W175" s="168"/>
      <c r="X175" s="168"/>
    </row>
    <row r="176" spans="1:24" ht="31.5">
      <c r="A176" s="412">
        <v>7</v>
      </c>
      <c r="B176" s="427" t="s">
        <v>727</v>
      </c>
      <c r="C176" s="302"/>
      <c r="D176" s="302"/>
      <c r="E176" s="317"/>
      <c r="F176" s="317"/>
      <c r="G176" s="413"/>
      <c r="H176" s="413"/>
      <c r="I176" s="413">
        <v>9900</v>
      </c>
      <c r="J176" s="413">
        <v>9900</v>
      </c>
      <c r="K176" s="413"/>
      <c r="L176" s="413"/>
      <c r="M176" s="413">
        <v>9900</v>
      </c>
      <c r="N176" s="413">
        <v>9900</v>
      </c>
      <c r="O176" s="413"/>
      <c r="P176" s="413"/>
      <c r="Q176" s="413">
        <v>5000</v>
      </c>
      <c r="R176" s="413">
        <v>5000</v>
      </c>
      <c r="S176" s="413"/>
      <c r="T176" s="413"/>
      <c r="U176" s="168"/>
      <c r="V176" s="168"/>
      <c r="W176" s="168"/>
      <c r="X176" s="168"/>
    </row>
    <row r="177" spans="1:24" ht="31.5">
      <c r="A177" s="412">
        <v>8</v>
      </c>
      <c r="B177" s="426" t="s">
        <v>728</v>
      </c>
      <c r="C177" s="302"/>
      <c r="D177" s="302"/>
      <c r="E177" s="317"/>
      <c r="F177" s="317"/>
      <c r="G177" s="413"/>
      <c r="H177" s="413"/>
      <c r="I177" s="413">
        <v>6800</v>
      </c>
      <c r="J177" s="413">
        <v>6800</v>
      </c>
      <c r="K177" s="413"/>
      <c r="L177" s="413"/>
      <c r="M177" s="413">
        <v>6800</v>
      </c>
      <c r="N177" s="413">
        <v>6800</v>
      </c>
      <c r="O177" s="413"/>
      <c r="P177" s="413"/>
      <c r="Q177" s="413">
        <v>3400</v>
      </c>
      <c r="R177" s="413">
        <v>3400</v>
      </c>
      <c r="S177" s="413"/>
      <c r="T177" s="413"/>
      <c r="U177" s="168"/>
      <c r="V177" s="168"/>
      <c r="W177" s="168"/>
      <c r="X177" s="168"/>
    </row>
    <row r="178" spans="1:24" ht="31.5">
      <c r="A178" s="412">
        <v>9</v>
      </c>
      <c r="B178" s="427" t="s">
        <v>729</v>
      </c>
      <c r="C178" s="302"/>
      <c r="D178" s="302"/>
      <c r="E178" s="317"/>
      <c r="F178" s="317"/>
      <c r="G178" s="413"/>
      <c r="H178" s="413"/>
      <c r="I178" s="413">
        <v>8300</v>
      </c>
      <c r="J178" s="413">
        <v>8300</v>
      </c>
      <c r="K178" s="413"/>
      <c r="L178" s="413"/>
      <c r="M178" s="413">
        <v>8300</v>
      </c>
      <c r="N178" s="413">
        <v>8300</v>
      </c>
      <c r="O178" s="413"/>
      <c r="P178" s="413"/>
      <c r="Q178" s="413">
        <v>4000</v>
      </c>
      <c r="R178" s="413">
        <v>4000</v>
      </c>
      <c r="S178" s="413"/>
      <c r="T178" s="413"/>
      <c r="U178" s="168"/>
      <c r="V178" s="168"/>
      <c r="W178" s="168"/>
      <c r="X178" s="168"/>
    </row>
    <row r="179" spans="1:24">
      <c r="A179" s="412">
        <v>10</v>
      </c>
      <c r="B179" s="427" t="s">
        <v>730</v>
      </c>
      <c r="C179" s="302"/>
      <c r="D179" s="302"/>
      <c r="E179" s="317"/>
      <c r="F179" s="317"/>
      <c r="G179" s="413"/>
      <c r="H179" s="413"/>
      <c r="I179" s="413">
        <v>4300</v>
      </c>
      <c r="J179" s="413">
        <v>4300</v>
      </c>
      <c r="K179" s="413"/>
      <c r="L179" s="413"/>
      <c r="M179" s="413">
        <v>4300</v>
      </c>
      <c r="N179" s="413">
        <v>4300</v>
      </c>
      <c r="O179" s="413"/>
      <c r="P179" s="413"/>
      <c r="Q179" s="413">
        <v>2200</v>
      </c>
      <c r="R179" s="413">
        <v>2200</v>
      </c>
      <c r="S179" s="413"/>
      <c r="T179" s="413"/>
      <c r="U179" s="168"/>
      <c r="V179" s="168"/>
      <c r="W179" s="168"/>
      <c r="X179" s="168"/>
    </row>
    <row r="180" spans="1:24">
      <c r="A180" s="412">
        <v>11</v>
      </c>
      <c r="B180" s="427" t="s">
        <v>731</v>
      </c>
      <c r="C180" s="302"/>
      <c r="D180" s="302"/>
      <c r="E180" s="317"/>
      <c r="F180" s="317"/>
      <c r="G180" s="413"/>
      <c r="H180" s="413"/>
      <c r="I180" s="413">
        <v>4050</v>
      </c>
      <c r="J180" s="413">
        <v>4050</v>
      </c>
      <c r="K180" s="413"/>
      <c r="L180" s="413"/>
      <c r="M180" s="413">
        <v>4050</v>
      </c>
      <c r="N180" s="413">
        <v>4050</v>
      </c>
      <c r="O180" s="413"/>
      <c r="P180" s="413"/>
      <c r="Q180" s="413">
        <v>2000</v>
      </c>
      <c r="R180" s="413">
        <v>2000</v>
      </c>
      <c r="S180" s="413"/>
      <c r="T180" s="413"/>
      <c r="U180" s="168"/>
      <c r="V180" s="168"/>
      <c r="W180" s="168"/>
      <c r="X180" s="168"/>
    </row>
    <row r="181" spans="1:24" ht="31.5">
      <c r="A181" s="412">
        <v>12</v>
      </c>
      <c r="B181" s="427" t="s">
        <v>732</v>
      </c>
      <c r="C181" s="302"/>
      <c r="D181" s="302"/>
      <c r="E181" s="317"/>
      <c r="F181" s="317"/>
      <c r="G181" s="413"/>
      <c r="H181" s="413"/>
      <c r="I181" s="413">
        <v>15750</v>
      </c>
      <c r="J181" s="413">
        <v>15750</v>
      </c>
      <c r="K181" s="413"/>
      <c r="L181" s="413"/>
      <c r="M181" s="413">
        <v>15750</v>
      </c>
      <c r="N181" s="413">
        <v>15750</v>
      </c>
      <c r="O181" s="413"/>
      <c r="P181" s="413"/>
      <c r="Q181" s="413">
        <v>6000</v>
      </c>
      <c r="R181" s="413">
        <v>6000</v>
      </c>
      <c r="S181" s="413"/>
      <c r="T181" s="413"/>
      <c r="U181" s="168"/>
      <c r="V181" s="168"/>
      <c r="W181" s="168"/>
      <c r="X181" s="168"/>
    </row>
    <row r="182" spans="1:24">
      <c r="A182" s="412">
        <v>13</v>
      </c>
      <c r="B182" s="427" t="s">
        <v>733</v>
      </c>
      <c r="C182" s="302"/>
      <c r="D182" s="302"/>
      <c r="E182" s="317"/>
      <c r="F182" s="317"/>
      <c r="G182" s="413"/>
      <c r="H182" s="413"/>
      <c r="I182" s="413">
        <v>6250</v>
      </c>
      <c r="J182" s="413">
        <v>6250</v>
      </c>
      <c r="K182" s="413"/>
      <c r="L182" s="413"/>
      <c r="M182" s="413">
        <v>6250</v>
      </c>
      <c r="N182" s="413">
        <v>6250</v>
      </c>
      <c r="O182" s="413"/>
      <c r="P182" s="413"/>
      <c r="Q182" s="413">
        <v>3100</v>
      </c>
      <c r="R182" s="413">
        <v>3100</v>
      </c>
      <c r="S182" s="413"/>
      <c r="T182" s="413"/>
      <c r="U182" s="168"/>
      <c r="V182" s="168"/>
      <c r="W182" s="168"/>
      <c r="X182" s="168"/>
    </row>
    <row r="183" spans="1:24" ht="31.5">
      <c r="A183" s="412">
        <v>14</v>
      </c>
      <c r="B183" s="427" t="s">
        <v>734</v>
      </c>
      <c r="C183" s="302"/>
      <c r="D183" s="302"/>
      <c r="E183" s="317"/>
      <c r="F183" s="317"/>
      <c r="G183" s="413"/>
      <c r="H183" s="413"/>
      <c r="I183" s="413">
        <v>18300</v>
      </c>
      <c r="J183" s="413">
        <v>18300</v>
      </c>
      <c r="K183" s="413"/>
      <c r="L183" s="413"/>
      <c r="M183" s="413">
        <v>18300</v>
      </c>
      <c r="N183" s="413">
        <v>18300</v>
      </c>
      <c r="O183" s="413"/>
      <c r="P183" s="413"/>
      <c r="Q183" s="413">
        <v>7000</v>
      </c>
      <c r="R183" s="413">
        <v>7000</v>
      </c>
      <c r="S183" s="413"/>
      <c r="T183" s="413"/>
      <c r="U183" s="168"/>
      <c r="V183" s="168"/>
      <c r="W183" s="168"/>
      <c r="X183" s="168"/>
    </row>
    <row r="184" spans="1:24">
      <c r="A184" s="412">
        <v>15</v>
      </c>
      <c r="B184" s="427" t="s">
        <v>735</v>
      </c>
      <c r="C184" s="302"/>
      <c r="D184" s="302"/>
      <c r="E184" s="332"/>
      <c r="F184" s="332"/>
      <c r="G184" s="413"/>
      <c r="H184" s="413"/>
      <c r="I184" s="413">
        <v>600</v>
      </c>
      <c r="J184" s="413">
        <v>600</v>
      </c>
      <c r="K184" s="413"/>
      <c r="L184" s="413"/>
      <c r="M184" s="413">
        <v>600</v>
      </c>
      <c r="N184" s="413">
        <v>600</v>
      </c>
      <c r="O184" s="413"/>
      <c r="P184" s="413"/>
      <c r="Q184" s="413"/>
      <c r="R184" s="413"/>
      <c r="S184" s="413"/>
      <c r="T184" s="413"/>
      <c r="U184" s="168"/>
      <c r="V184" s="168"/>
      <c r="W184" s="168"/>
      <c r="X184" s="168"/>
    </row>
    <row r="185" spans="1:24">
      <c r="A185" s="412">
        <v>16</v>
      </c>
      <c r="B185" s="426" t="s">
        <v>736</v>
      </c>
      <c r="C185" s="302"/>
      <c r="D185" s="302"/>
      <c r="E185" s="317"/>
      <c r="F185" s="317"/>
      <c r="G185" s="413"/>
      <c r="H185" s="413"/>
      <c r="I185" s="413">
        <v>4200</v>
      </c>
      <c r="J185" s="413">
        <v>4200</v>
      </c>
      <c r="K185" s="413"/>
      <c r="L185" s="413"/>
      <c r="M185" s="413">
        <v>4200</v>
      </c>
      <c r="N185" s="413">
        <v>4200</v>
      </c>
      <c r="O185" s="413"/>
      <c r="P185" s="413"/>
      <c r="Q185" s="413"/>
      <c r="R185" s="413"/>
      <c r="S185" s="413"/>
      <c r="T185" s="413"/>
      <c r="U185" s="168"/>
      <c r="V185" s="168"/>
      <c r="W185" s="168"/>
      <c r="X185" s="168"/>
    </row>
    <row r="186" spans="1:24">
      <c r="A186" s="412">
        <v>17</v>
      </c>
      <c r="B186" s="428" t="s">
        <v>737</v>
      </c>
      <c r="C186" s="302"/>
      <c r="D186" s="302"/>
      <c r="E186" s="332"/>
      <c r="F186" s="332"/>
      <c r="G186" s="413"/>
      <c r="H186" s="413"/>
      <c r="I186" s="413">
        <v>6000</v>
      </c>
      <c r="J186" s="413">
        <v>6000</v>
      </c>
      <c r="K186" s="413"/>
      <c r="L186" s="413"/>
      <c r="M186" s="413">
        <v>6000</v>
      </c>
      <c r="N186" s="413">
        <v>6000</v>
      </c>
      <c r="O186" s="413"/>
      <c r="P186" s="413"/>
      <c r="Q186" s="413"/>
      <c r="R186" s="413"/>
      <c r="S186" s="413"/>
      <c r="T186" s="413"/>
      <c r="U186" s="168"/>
      <c r="V186" s="168"/>
      <c r="W186" s="168"/>
      <c r="X186" s="168"/>
    </row>
    <row r="187" spans="1:24">
      <c r="A187" s="412">
        <v>18</v>
      </c>
      <c r="B187" s="428" t="s">
        <v>738</v>
      </c>
      <c r="C187" s="302"/>
      <c r="D187" s="302"/>
      <c r="E187" s="317"/>
      <c r="F187" s="317"/>
      <c r="G187" s="413"/>
      <c r="H187" s="413"/>
      <c r="I187" s="413">
        <v>8400</v>
      </c>
      <c r="J187" s="413">
        <v>8400</v>
      </c>
      <c r="K187" s="413"/>
      <c r="L187" s="413"/>
      <c r="M187" s="413">
        <v>8400</v>
      </c>
      <c r="N187" s="413">
        <v>8400</v>
      </c>
      <c r="O187" s="413"/>
      <c r="P187" s="413"/>
      <c r="Q187" s="413"/>
      <c r="R187" s="413"/>
      <c r="S187" s="413"/>
      <c r="T187" s="413"/>
      <c r="U187" s="168"/>
      <c r="V187" s="168"/>
      <c r="W187" s="168"/>
      <c r="X187" s="168"/>
    </row>
    <row r="188" spans="1:24">
      <c r="A188" s="412">
        <v>19</v>
      </c>
      <c r="B188" s="427" t="s">
        <v>739</v>
      </c>
      <c r="C188" s="302"/>
      <c r="D188" s="302"/>
      <c r="E188" s="317"/>
      <c r="F188" s="317"/>
      <c r="G188" s="413"/>
      <c r="H188" s="413"/>
      <c r="I188" s="413">
        <v>4200</v>
      </c>
      <c r="J188" s="413">
        <v>4200</v>
      </c>
      <c r="K188" s="413"/>
      <c r="L188" s="413"/>
      <c r="M188" s="413">
        <v>4200</v>
      </c>
      <c r="N188" s="413">
        <v>4200</v>
      </c>
      <c r="O188" s="413"/>
      <c r="P188" s="413"/>
      <c r="Q188" s="413"/>
      <c r="R188" s="413"/>
      <c r="S188" s="413"/>
      <c r="T188" s="413"/>
      <c r="U188" s="168"/>
      <c r="V188" s="168"/>
      <c r="W188" s="168"/>
      <c r="X188" s="168"/>
    </row>
    <row r="189" spans="1:24">
      <c r="A189" s="412">
        <v>20</v>
      </c>
      <c r="B189" s="427" t="s">
        <v>740</v>
      </c>
      <c r="C189" s="302"/>
      <c r="D189" s="302"/>
      <c r="E189" s="317"/>
      <c r="F189" s="317"/>
      <c r="G189" s="413"/>
      <c r="H189" s="413"/>
      <c r="I189" s="413">
        <v>2400</v>
      </c>
      <c r="J189" s="413">
        <v>2400</v>
      </c>
      <c r="K189" s="413"/>
      <c r="L189" s="413"/>
      <c r="M189" s="413">
        <v>2400</v>
      </c>
      <c r="N189" s="413">
        <v>2400</v>
      </c>
      <c r="O189" s="413"/>
      <c r="P189" s="413"/>
      <c r="Q189" s="413"/>
      <c r="R189" s="413"/>
      <c r="S189" s="413"/>
      <c r="T189" s="413"/>
      <c r="U189" s="168"/>
      <c r="V189" s="168"/>
      <c r="W189" s="168"/>
      <c r="X189" s="168"/>
    </row>
    <row r="190" spans="1:24" ht="31.5">
      <c r="A190" s="412">
        <v>21</v>
      </c>
      <c r="B190" s="427" t="s">
        <v>741</v>
      </c>
      <c r="C190" s="302"/>
      <c r="D190" s="302"/>
      <c r="E190" s="317"/>
      <c r="F190" s="317"/>
      <c r="G190" s="413"/>
      <c r="H190" s="413"/>
      <c r="I190" s="413">
        <v>10300</v>
      </c>
      <c r="J190" s="413">
        <v>10300</v>
      </c>
      <c r="K190" s="413"/>
      <c r="L190" s="413"/>
      <c r="M190" s="413">
        <v>10300</v>
      </c>
      <c r="N190" s="413">
        <v>10300</v>
      </c>
      <c r="O190" s="413"/>
      <c r="P190" s="413"/>
      <c r="Q190" s="413"/>
      <c r="R190" s="413"/>
      <c r="S190" s="413"/>
      <c r="T190" s="413"/>
      <c r="U190" s="168"/>
      <c r="V190" s="168"/>
      <c r="W190" s="168"/>
      <c r="X190" s="168"/>
    </row>
    <row r="191" spans="1:24" ht="31.5">
      <c r="A191" s="412">
        <v>22</v>
      </c>
      <c r="B191" s="427" t="s">
        <v>742</v>
      </c>
      <c r="C191" s="302"/>
      <c r="D191" s="302"/>
      <c r="E191" s="317"/>
      <c r="F191" s="317"/>
      <c r="G191" s="413"/>
      <c r="H191" s="413"/>
      <c r="I191" s="413">
        <v>13800</v>
      </c>
      <c r="J191" s="413">
        <v>13800</v>
      </c>
      <c r="K191" s="413"/>
      <c r="L191" s="413"/>
      <c r="M191" s="413">
        <v>13800</v>
      </c>
      <c r="N191" s="413">
        <v>13800</v>
      </c>
      <c r="O191" s="413"/>
      <c r="P191" s="413"/>
      <c r="Q191" s="413"/>
      <c r="R191" s="413"/>
      <c r="S191" s="413"/>
      <c r="T191" s="413"/>
      <c r="U191" s="168"/>
      <c r="V191" s="168"/>
      <c r="W191" s="168"/>
      <c r="X191" s="168"/>
    </row>
    <row r="192" spans="1:24" ht="31.5">
      <c r="A192" s="412">
        <v>23</v>
      </c>
      <c r="B192" s="427" t="s">
        <v>743</v>
      </c>
      <c r="C192" s="302"/>
      <c r="D192" s="302"/>
      <c r="E192" s="317"/>
      <c r="F192" s="317"/>
      <c r="G192" s="413"/>
      <c r="H192" s="413"/>
      <c r="I192" s="413">
        <v>5900</v>
      </c>
      <c r="J192" s="413">
        <v>5900</v>
      </c>
      <c r="K192" s="413"/>
      <c r="L192" s="413"/>
      <c r="M192" s="413">
        <v>5900</v>
      </c>
      <c r="N192" s="413">
        <v>5900</v>
      </c>
      <c r="O192" s="413"/>
      <c r="P192" s="413"/>
      <c r="Q192" s="413"/>
      <c r="R192" s="413"/>
      <c r="S192" s="413"/>
      <c r="T192" s="413"/>
      <c r="U192" s="168"/>
      <c r="V192" s="168"/>
      <c r="W192" s="168"/>
      <c r="X192" s="168"/>
    </row>
    <row r="193" spans="1:24">
      <c r="A193" s="412">
        <v>24</v>
      </c>
      <c r="B193" s="427" t="s">
        <v>744</v>
      </c>
      <c r="C193" s="302"/>
      <c r="D193" s="302"/>
      <c r="E193" s="317"/>
      <c r="F193" s="317"/>
      <c r="G193" s="413"/>
      <c r="H193" s="413"/>
      <c r="I193" s="413">
        <v>11000</v>
      </c>
      <c r="J193" s="413">
        <v>11000</v>
      </c>
      <c r="K193" s="413"/>
      <c r="L193" s="413"/>
      <c r="M193" s="413">
        <v>11000</v>
      </c>
      <c r="N193" s="413">
        <v>11000</v>
      </c>
      <c r="O193" s="413"/>
      <c r="P193" s="413"/>
      <c r="Q193" s="413"/>
      <c r="R193" s="413"/>
      <c r="S193" s="413"/>
      <c r="T193" s="413"/>
      <c r="U193" s="168"/>
      <c r="V193" s="168"/>
      <c r="W193" s="168"/>
      <c r="X193" s="168"/>
    </row>
    <row r="194" spans="1:24">
      <c r="A194" s="412">
        <v>25</v>
      </c>
      <c r="B194" s="427" t="s">
        <v>745</v>
      </c>
      <c r="C194" s="302"/>
      <c r="D194" s="302"/>
      <c r="E194" s="317"/>
      <c r="F194" s="317"/>
      <c r="G194" s="413"/>
      <c r="H194" s="413"/>
      <c r="I194" s="413">
        <v>10300</v>
      </c>
      <c r="J194" s="413">
        <v>10300</v>
      </c>
      <c r="K194" s="413"/>
      <c r="L194" s="413"/>
      <c r="M194" s="413">
        <v>10300</v>
      </c>
      <c r="N194" s="413">
        <v>10300</v>
      </c>
      <c r="O194" s="413"/>
      <c r="P194" s="413"/>
      <c r="Q194" s="413"/>
      <c r="R194" s="413"/>
      <c r="S194" s="413"/>
      <c r="T194" s="413"/>
      <c r="U194" s="168"/>
      <c r="V194" s="168"/>
      <c r="W194" s="168"/>
      <c r="X194" s="168"/>
    </row>
    <row r="195" spans="1:24">
      <c r="A195" s="412">
        <v>26</v>
      </c>
      <c r="B195" s="427" t="s">
        <v>746</v>
      </c>
      <c r="C195" s="302"/>
      <c r="D195" s="302"/>
      <c r="E195" s="317"/>
      <c r="F195" s="317"/>
      <c r="G195" s="413"/>
      <c r="H195" s="413"/>
      <c r="I195" s="413">
        <v>9300</v>
      </c>
      <c r="J195" s="413">
        <v>9300</v>
      </c>
      <c r="K195" s="413"/>
      <c r="L195" s="413"/>
      <c r="M195" s="413">
        <v>9300</v>
      </c>
      <c r="N195" s="413">
        <v>9300</v>
      </c>
      <c r="O195" s="413"/>
      <c r="P195" s="413"/>
      <c r="Q195" s="413"/>
      <c r="R195" s="413"/>
      <c r="S195" s="413"/>
      <c r="T195" s="413"/>
      <c r="U195" s="168"/>
      <c r="V195" s="168"/>
      <c r="W195" s="168"/>
      <c r="X195" s="168"/>
    </row>
    <row r="196" spans="1:24">
      <c r="A196" s="412">
        <v>27</v>
      </c>
      <c r="B196" s="427" t="s">
        <v>747</v>
      </c>
      <c r="C196" s="302"/>
      <c r="D196" s="302"/>
      <c r="E196" s="317"/>
      <c r="F196" s="317"/>
      <c r="G196" s="413"/>
      <c r="H196" s="413"/>
      <c r="I196" s="413">
        <v>6300</v>
      </c>
      <c r="J196" s="413">
        <v>6300</v>
      </c>
      <c r="K196" s="413"/>
      <c r="L196" s="413"/>
      <c r="M196" s="413">
        <v>6300</v>
      </c>
      <c r="N196" s="413">
        <v>6300</v>
      </c>
      <c r="O196" s="413"/>
      <c r="P196" s="413"/>
      <c r="Q196" s="413"/>
      <c r="R196" s="413"/>
      <c r="S196" s="413"/>
      <c r="T196" s="413"/>
      <c r="U196" s="168"/>
      <c r="V196" s="168"/>
      <c r="W196" s="168"/>
      <c r="X196" s="168"/>
    </row>
    <row r="197" spans="1:24">
      <c r="A197" s="412">
        <v>28</v>
      </c>
      <c r="B197" s="427" t="s">
        <v>748</v>
      </c>
      <c r="C197" s="302"/>
      <c r="D197" s="302"/>
      <c r="E197" s="317"/>
      <c r="F197" s="317"/>
      <c r="G197" s="413"/>
      <c r="H197" s="413"/>
      <c r="I197" s="413">
        <v>10300</v>
      </c>
      <c r="J197" s="413">
        <v>10300</v>
      </c>
      <c r="K197" s="413"/>
      <c r="L197" s="413"/>
      <c r="M197" s="413">
        <v>10300</v>
      </c>
      <c r="N197" s="413">
        <v>10300</v>
      </c>
      <c r="O197" s="413"/>
      <c r="P197" s="413"/>
      <c r="Q197" s="413"/>
      <c r="R197" s="413"/>
      <c r="S197" s="413"/>
      <c r="T197" s="413"/>
      <c r="U197" s="168"/>
      <c r="V197" s="168"/>
      <c r="W197" s="168"/>
      <c r="X197" s="168"/>
    </row>
    <row r="198" spans="1:24">
      <c r="A198" s="412">
        <v>29</v>
      </c>
      <c r="B198" s="427" t="s">
        <v>749</v>
      </c>
      <c r="C198" s="302"/>
      <c r="D198" s="302"/>
      <c r="E198" s="317"/>
      <c r="F198" s="317"/>
      <c r="G198" s="413"/>
      <c r="H198" s="413"/>
      <c r="I198" s="413">
        <v>7150</v>
      </c>
      <c r="J198" s="413">
        <v>7150</v>
      </c>
      <c r="K198" s="413"/>
      <c r="L198" s="413"/>
      <c r="M198" s="413">
        <v>7150</v>
      </c>
      <c r="N198" s="413">
        <v>7150</v>
      </c>
      <c r="O198" s="413"/>
      <c r="P198" s="413"/>
      <c r="Q198" s="413"/>
      <c r="R198" s="413"/>
      <c r="S198" s="413"/>
      <c r="T198" s="413"/>
      <c r="U198" s="168"/>
      <c r="V198" s="168"/>
      <c r="W198" s="168"/>
      <c r="X198" s="168"/>
    </row>
    <row r="199" spans="1:24" ht="31.5">
      <c r="A199" s="412">
        <v>30</v>
      </c>
      <c r="B199" s="427" t="s">
        <v>750</v>
      </c>
      <c r="C199" s="302"/>
      <c r="D199" s="302"/>
      <c r="E199" s="317"/>
      <c r="F199" s="317"/>
      <c r="G199" s="413"/>
      <c r="H199" s="413"/>
      <c r="I199" s="413">
        <v>4050</v>
      </c>
      <c r="J199" s="413">
        <v>4050</v>
      </c>
      <c r="K199" s="413"/>
      <c r="L199" s="413"/>
      <c r="M199" s="413">
        <v>4050</v>
      </c>
      <c r="N199" s="413">
        <v>4050</v>
      </c>
      <c r="O199" s="413"/>
      <c r="P199" s="413"/>
      <c r="Q199" s="413"/>
      <c r="R199" s="413"/>
      <c r="S199" s="413"/>
      <c r="T199" s="413"/>
      <c r="U199" s="168"/>
      <c r="V199" s="168"/>
      <c r="W199" s="168"/>
      <c r="X199" s="168"/>
    </row>
    <row r="200" spans="1:24">
      <c r="A200" s="412">
        <v>31</v>
      </c>
      <c r="B200" s="427" t="s">
        <v>751</v>
      </c>
      <c r="C200" s="302"/>
      <c r="D200" s="302"/>
      <c r="E200" s="317"/>
      <c r="F200" s="317"/>
      <c r="G200" s="413"/>
      <c r="H200" s="413"/>
      <c r="I200" s="413">
        <v>5100</v>
      </c>
      <c r="J200" s="413">
        <v>5100</v>
      </c>
      <c r="K200" s="413"/>
      <c r="L200" s="413"/>
      <c r="M200" s="413">
        <v>5100</v>
      </c>
      <c r="N200" s="413">
        <v>5100</v>
      </c>
      <c r="O200" s="413"/>
      <c r="P200" s="413"/>
      <c r="Q200" s="413"/>
      <c r="R200" s="413"/>
      <c r="S200" s="413"/>
      <c r="T200" s="413"/>
      <c r="U200" s="168"/>
      <c r="V200" s="168"/>
      <c r="W200" s="168"/>
      <c r="X200" s="168"/>
    </row>
    <row r="201" spans="1:24">
      <c r="A201" s="412">
        <v>32</v>
      </c>
      <c r="B201" s="427" t="s">
        <v>752</v>
      </c>
      <c r="C201" s="302"/>
      <c r="D201" s="302"/>
      <c r="E201" s="317"/>
      <c r="F201" s="317"/>
      <c r="G201" s="413"/>
      <c r="H201" s="413"/>
      <c r="I201" s="413">
        <v>8250</v>
      </c>
      <c r="J201" s="413">
        <v>8250</v>
      </c>
      <c r="K201" s="413"/>
      <c r="L201" s="413"/>
      <c r="M201" s="413">
        <v>8250</v>
      </c>
      <c r="N201" s="413">
        <v>8250</v>
      </c>
      <c r="O201" s="413"/>
      <c r="P201" s="413"/>
      <c r="Q201" s="413"/>
      <c r="R201" s="413"/>
      <c r="S201" s="413"/>
      <c r="T201" s="413"/>
      <c r="U201" s="168"/>
      <c r="V201" s="168"/>
      <c r="W201" s="168"/>
      <c r="X201" s="168"/>
    </row>
    <row r="202" spans="1:24">
      <c r="A202" s="412">
        <v>33</v>
      </c>
      <c r="B202" s="427" t="s">
        <v>753</v>
      </c>
      <c r="C202" s="302"/>
      <c r="D202" s="302"/>
      <c r="E202" s="317"/>
      <c r="F202" s="317"/>
      <c r="G202" s="413"/>
      <c r="H202" s="413"/>
      <c r="I202" s="413">
        <v>3700</v>
      </c>
      <c r="J202" s="413">
        <v>3700</v>
      </c>
      <c r="K202" s="413"/>
      <c r="L202" s="413"/>
      <c r="M202" s="413">
        <v>3700</v>
      </c>
      <c r="N202" s="413">
        <v>3700</v>
      </c>
      <c r="O202" s="413"/>
      <c r="P202" s="413"/>
      <c r="Q202" s="413"/>
      <c r="R202" s="413"/>
      <c r="S202" s="413"/>
      <c r="T202" s="413"/>
      <c r="U202" s="168"/>
      <c r="V202" s="168"/>
      <c r="W202" s="168"/>
      <c r="X202" s="168"/>
    </row>
    <row r="203" spans="1:24">
      <c r="A203" s="412">
        <v>34</v>
      </c>
      <c r="B203" s="427" t="s">
        <v>754</v>
      </c>
      <c r="C203" s="302"/>
      <c r="D203" s="302"/>
      <c r="E203" s="317"/>
      <c r="F203" s="317"/>
      <c r="G203" s="413"/>
      <c r="H203" s="413"/>
      <c r="I203" s="413">
        <v>4600</v>
      </c>
      <c r="J203" s="413">
        <v>4600</v>
      </c>
      <c r="K203" s="413"/>
      <c r="L203" s="413"/>
      <c r="M203" s="413">
        <v>4600</v>
      </c>
      <c r="N203" s="413">
        <v>4600</v>
      </c>
      <c r="O203" s="413"/>
      <c r="P203" s="413"/>
      <c r="Q203" s="413"/>
      <c r="R203" s="413"/>
      <c r="S203" s="413"/>
      <c r="T203" s="413"/>
      <c r="U203" s="168"/>
      <c r="V203" s="168"/>
      <c r="W203" s="168"/>
      <c r="X203" s="168"/>
    </row>
    <row r="204" spans="1:24" ht="31.5">
      <c r="A204" s="412">
        <v>35</v>
      </c>
      <c r="B204" s="427" t="s">
        <v>755</v>
      </c>
      <c r="C204" s="302"/>
      <c r="D204" s="302"/>
      <c r="E204" s="313"/>
      <c r="F204" s="313"/>
      <c r="G204" s="413"/>
      <c r="H204" s="413"/>
      <c r="I204" s="313">
        <f>J204</f>
        <v>5950</v>
      </c>
      <c r="J204" s="313">
        <f>6550-600</f>
        <v>5950</v>
      </c>
      <c r="K204" s="413"/>
      <c r="L204" s="413"/>
      <c r="M204" s="313">
        <f>N204</f>
        <v>5950</v>
      </c>
      <c r="N204" s="313">
        <f>6550-600</f>
        <v>5950</v>
      </c>
      <c r="O204" s="413"/>
      <c r="P204" s="413"/>
      <c r="Q204" s="413"/>
      <c r="R204" s="413"/>
      <c r="S204" s="413"/>
      <c r="T204" s="413"/>
      <c r="U204" s="168"/>
      <c r="V204" s="168"/>
      <c r="W204" s="168"/>
      <c r="X204" s="168"/>
    </row>
    <row r="205" spans="1:24">
      <c r="A205" s="412"/>
      <c r="B205" s="415"/>
      <c r="C205" s="302"/>
      <c r="D205" s="302"/>
      <c r="E205" s="413"/>
      <c r="F205" s="413"/>
      <c r="G205" s="413"/>
      <c r="H205" s="413"/>
      <c r="I205" s="413"/>
      <c r="J205" s="413"/>
      <c r="K205" s="413"/>
      <c r="L205" s="413"/>
      <c r="M205" s="413"/>
      <c r="N205" s="413"/>
      <c r="O205" s="413"/>
      <c r="P205" s="413"/>
      <c r="Q205" s="413"/>
      <c r="R205" s="413"/>
      <c r="S205" s="413"/>
      <c r="T205" s="413"/>
      <c r="U205" s="168"/>
      <c r="V205" s="168"/>
      <c r="W205" s="168"/>
      <c r="X205" s="168"/>
    </row>
    <row r="206" spans="1:24">
      <c r="A206" s="401" t="s">
        <v>284</v>
      </c>
      <c r="B206" s="402" t="s">
        <v>471</v>
      </c>
      <c r="C206" s="302"/>
      <c r="D206" s="302"/>
      <c r="E206" s="404"/>
      <c r="F206" s="404"/>
      <c r="G206" s="404">
        <f t="shared" ref="G206:R206" si="21">G207</f>
        <v>0</v>
      </c>
      <c r="H206" s="404">
        <f t="shared" si="21"/>
        <v>0</v>
      </c>
      <c r="I206" s="404">
        <f t="shared" si="21"/>
        <v>229000</v>
      </c>
      <c r="J206" s="404">
        <f t="shared" si="21"/>
        <v>229000</v>
      </c>
      <c r="K206" s="404">
        <f t="shared" si="21"/>
        <v>0</v>
      </c>
      <c r="L206" s="404">
        <f t="shared" si="21"/>
        <v>0</v>
      </c>
      <c r="M206" s="404">
        <f t="shared" si="21"/>
        <v>229000</v>
      </c>
      <c r="N206" s="404">
        <f t="shared" si="21"/>
        <v>229000</v>
      </c>
      <c r="O206" s="404">
        <f t="shared" si="21"/>
        <v>0</v>
      </c>
      <c r="P206" s="404">
        <f t="shared" si="21"/>
        <v>0</v>
      </c>
      <c r="Q206" s="404">
        <f t="shared" si="21"/>
        <v>91600</v>
      </c>
      <c r="R206" s="404">
        <f t="shared" si="21"/>
        <v>91600</v>
      </c>
      <c r="S206" s="413"/>
      <c r="T206" s="413"/>
      <c r="U206" s="168"/>
      <c r="V206" s="168"/>
      <c r="W206" s="168"/>
      <c r="X206" s="168"/>
    </row>
    <row r="207" spans="1:24">
      <c r="A207" s="422"/>
      <c r="B207" s="423" t="s">
        <v>608</v>
      </c>
      <c r="C207" s="422"/>
      <c r="D207" s="422"/>
      <c r="E207" s="404"/>
      <c r="F207" s="404"/>
      <c r="G207" s="404">
        <f t="shared" ref="G207:R207" si="22">SUM(G209:G246)</f>
        <v>0</v>
      </c>
      <c r="H207" s="404">
        <f t="shared" si="22"/>
        <v>0</v>
      </c>
      <c r="I207" s="404">
        <f t="shared" si="22"/>
        <v>229000</v>
      </c>
      <c r="J207" s="404">
        <f t="shared" si="22"/>
        <v>229000</v>
      </c>
      <c r="K207" s="404">
        <f t="shared" si="22"/>
        <v>0</v>
      </c>
      <c r="L207" s="404">
        <f t="shared" si="22"/>
        <v>0</v>
      </c>
      <c r="M207" s="404">
        <f t="shared" si="22"/>
        <v>229000</v>
      </c>
      <c r="N207" s="404">
        <f t="shared" si="22"/>
        <v>229000</v>
      </c>
      <c r="O207" s="404">
        <f t="shared" si="22"/>
        <v>0</v>
      </c>
      <c r="P207" s="404">
        <f t="shared" si="22"/>
        <v>0</v>
      </c>
      <c r="Q207" s="404">
        <f t="shared" si="22"/>
        <v>91600</v>
      </c>
      <c r="R207" s="404">
        <f t="shared" si="22"/>
        <v>91600</v>
      </c>
      <c r="S207" s="422"/>
      <c r="T207" s="422"/>
      <c r="U207" s="168"/>
      <c r="V207" s="168"/>
      <c r="W207" s="168"/>
      <c r="X207" s="168"/>
    </row>
    <row r="208" spans="1:24" ht="31.5">
      <c r="A208" s="407"/>
      <c r="B208" s="408" t="s">
        <v>580</v>
      </c>
      <c r="C208" s="409"/>
      <c r="D208" s="410"/>
      <c r="E208" s="411"/>
      <c r="F208" s="411"/>
      <c r="G208" s="411"/>
      <c r="H208" s="411"/>
      <c r="I208" s="411"/>
      <c r="J208" s="411"/>
      <c r="K208" s="411"/>
      <c r="L208" s="411"/>
      <c r="M208" s="411"/>
      <c r="N208" s="411"/>
      <c r="O208" s="411"/>
      <c r="P208" s="411"/>
      <c r="Q208" s="411"/>
      <c r="R208" s="411"/>
      <c r="S208" s="410"/>
      <c r="T208" s="410"/>
      <c r="U208" s="168"/>
      <c r="V208" s="168"/>
      <c r="W208" s="168"/>
      <c r="X208" s="168"/>
    </row>
    <row r="209" spans="1:24" ht="31.5">
      <c r="A209" s="429">
        <v>1</v>
      </c>
      <c r="B209" s="430" t="s">
        <v>756</v>
      </c>
      <c r="C209" s="302"/>
      <c r="D209" s="302"/>
      <c r="E209" s="413"/>
      <c r="F209" s="413"/>
      <c r="G209" s="413"/>
      <c r="H209" s="413"/>
      <c r="I209" s="413">
        <v>1200</v>
      </c>
      <c r="J209" s="413">
        <v>1200</v>
      </c>
      <c r="K209" s="413"/>
      <c r="L209" s="413"/>
      <c r="M209" s="413">
        <v>1200</v>
      </c>
      <c r="N209" s="413">
        <v>1200</v>
      </c>
      <c r="O209" s="413"/>
      <c r="P209" s="413"/>
      <c r="Q209" s="413">
        <v>480</v>
      </c>
      <c r="R209" s="413">
        <v>480</v>
      </c>
      <c r="S209" s="413"/>
      <c r="T209" s="413"/>
      <c r="U209" s="168"/>
      <c r="V209" s="168"/>
      <c r="W209" s="168"/>
      <c r="X209" s="168"/>
    </row>
    <row r="210" spans="1:24" ht="31.5">
      <c r="A210" s="429">
        <v>2</v>
      </c>
      <c r="B210" s="430" t="s">
        <v>757</v>
      </c>
      <c r="C210" s="302"/>
      <c r="D210" s="302"/>
      <c r="E210" s="413"/>
      <c r="F210" s="413"/>
      <c r="G210" s="413"/>
      <c r="H210" s="413"/>
      <c r="I210" s="413">
        <v>1200</v>
      </c>
      <c r="J210" s="413">
        <v>1200</v>
      </c>
      <c r="K210" s="413"/>
      <c r="L210" s="413"/>
      <c r="M210" s="413">
        <v>1200</v>
      </c>
      <c r="N210" s="413">
        <v>1200</v>
      </c>
      <c r="O210" s="413"/>
      <c r="P210" s="413"/>
      <c r="Q210" s="413">
        <v>480</v>
      </c>
      <c r="R210" s="413">
        <v>480</v>
      </c>
      <c r="S210" s="413"/>
      <c r="T210" s="413"/>
      <c r="U210" s="168"/>
      <c r="V210" s="168"/>
      <c r="W210" s="168"/>
      <c r="X210" s="168"/>
    </row>
    <row r="211" spans="1:24" ht="31.5">
      <c r="A211" s="429">
        <v>3</v>
      </c>
      <c r="B211" s="430" t="s">
        <v>758</v>
      </c>
      <c r="C211" s="302"/>
      <c r="D211" s="302"/>
      <c r="E211" s="413"/>
      <c r="F211" s="413"/>
      <c r="G211" s="413"/>
      <c r="H211" s="413"/>
      <c r="I211" s="413">
        <v>3000</v>
      </c>
      <c r="J211" s="413">
        <v>3000</v>
      </c>
      <c r="K211" s="413"/>
      <c r="L211" s="413"/>
      <c r="M211" s="413">
        <v>3000</v>
      </c>
      <c r="N211" s="413">
        <v>3000</v>
      </c>
      <c r="O211" s="413"/>
      <c r="P211" s="413"/>
      <c r="Q211" s="413">
        <v>1200</v>
      </c>
      <c r="R211" s="413">
        <v>1200</v>
      </c>
      <c r="S211" s="413"/>
      <c r="T211" s="413"/>
      <c r="U211" s="168"/>
      <c r="V211" s="168"/>
      <c r="W211" s="168"/>
      <c r="X211" s="168"/>
    </row>
    <row r="212" spans="1:24" ht="31.5">
      <c r="A212" s="429">
        <v>4</v>
      </c>
      <c r="B212" s="430" t="s">
        <v>759</v>
      </c>
      <c r="C212" s="302"/>
      <c r="D212" s="302"/>
      <c r="E212" s="413"/>
      <c r="F212" s="413"/>
      <c r="G212" s="413"/>
      <c r="H212" s="413"/>
      <c r="I212" s="413">
        <v>1200</v>
      </c>
      <c r="J212" s="413">
        <v>1200</v>
      </c>
      <c r="K212" s="413"/>
      <c r="L212" s="413"/>
      <c r="M212" s="413">
        <v>1200</v>
      </c>
      <c r="N212" s="413">
        <v>1200</v>
      </c>
      <c r="O212" s="413"/>
      <c r="P212" s="413"/>
      <c r="Q212" s="413">
        <v>480</v>
      </c>
      <c r="R212" s="413">
        <v>480</v>
      </c>
      <c r="S212" s="413"/>
      <c r="T212" s="413"/>
      <c r="U212" s="168"/>
      <c r="V212" s="168"/>
      <c r="W212" s="168"/>
      <c r="X212" s="168"/>
    </row>
    <row r="213" spans="1:24" ht="31.5">
      <c r="A213" s="429">
        <v>5</v>
      </c>
      <c r="B213" s="430" t="s">
        <v>760</v>
      </c>
      <c r="C213" s="302"/>
      <c r="D213" s="302"/>
      <c r="E213" s="413"/>
      <c r="F213" s="413"/>
      <c r="G213" s="413"/>
      <c r="H213" s="413"/>
      <c r="I213" s="413">
        <v>2400</v>
      </c>
      <c r="J213" s="413">
        <v>2400</v>
      </c>
      <c r="K213" s="413"/>
      <c r="L213" s="413"/>
      <c r="M213" s="413">
        <v>2400</v>
      </c>
      <c r="N213" s="413">
        <v>2400</v>
      </c>
      <c r="O213" s="413"/>
      <c r="P213" s="413"/>
      <c r="Q213" s="413">
        <v>960</v>
      </c>
      <c r="R213" s="413">
        <v>960</v>
      </c>
      <c r="S213" s="413"/>
      <c r="T213" s="413"/>
      <c r="U213" s="168"/>
      <c r="V213" s="168"/>
      <c r="W213" s="168"/>
      <c r="X213" s="168"/>
    </row>
    <row r="214" spans="1:24" ht="31.5">
      <c r="A214" s="429">
        <v>6</v>
      </c>
      <c r="B214" s="430" t="s">
        <v>761</v>
      </c>
      <c r="C214" s="302"/>
      <c r="D214" s="302"/>
      <c r="E214" s="413"/>
      <c r="F214" s="413"/>
      <c r="G214" s="413"/>
      <c r="H214" s="413"/>
      <c r="I214" s="413">
        <v>3600</v>
      </c>
      <c r="J214" s="413">
        <v>3600</v>
      </c>
      <c r="K214" s="413"/>
      <c r="L214" s="413"/>
      <c r="M214" s="413">
        <v>3600</v>
      </c>
      <c r="N214" s="413">
        <v>3600</v>
      </c>
      <c r="O214" s="413"/>
      <c r="P214" s="413"/>
      <c r="Q214" s="413">
        <v>1440</v>
      </c>
      <c r="R214" s="413">
        <v>1440</v>
      </c>
      <c r="S214" s="413"/>
      <c r="T214" s="413"/>
      <c r="U214" s="168"/>
      <c r="V214" s="168"/>
      <c r="W214" s="168"/>
      <c r="X214" s="168"/>
    </row>
    <row r="215" spans="1:24" ht="31.5">
      <c r="A215" s="429">
        <v>7</v>
      </c>
      <c r="B215" s="430" t="s">
        <v>762</v>
      </c>
      <c r="C215" s="302"/>
      <c r="D215" s="302"/>
      <c r="E215" s="413"/>
      <c r="F215" s="413"/>
      <c r="G215" s="413"/>
      <c r="H215" s="413"/>
      <c r="I215" s="413">
        <v>1800</v>
      </c>
      <c r="J215" s="413">
        <v>1800</v>
      </c>
      <c r="K215" s="413"/>
      <c r="L215" s="413"/>
      <c r="M215" s="413">
        <v>1800</v>
      </c>
      <c r="N215" s="413">
        <v>1800</v>
      </c>
      <c r="O215" s="413"/>
      <c r="P215" s="413"/>
      <c r="Q215" s="413">
        <v>720</v>
      </c>
      <c r="R215" s="413">
        <v>720</v>
      </c>
      <c r="S215" s="413"/>
      <c r="T215" s="413"/>
      <c r="U215" s="168"/>
      <c r="V215" s="168"/>
      <c r="W215" s="168"/>
      <c r="X215" s="168"/>
    </row>
    <row r="216" spans="1:24" ht="31.5">
      <c r="A216" s="429">
        <v>8</v>
      </c>
      <c r="B216" s="430" t="s">
        <v>763</v>
      </c>
      <c r="C216" s="302"/>
      <c r="D216" s="302"/>
      <c r="E216" s="413"/>
      <c r="F216" s="413"/>
      <c r="G216" s="413"/>
      <c r="H216" s="413"/>
      <c r="I216" s="413">
        <v>3600</v>
      </c>
      <c r="J216" s="413">
        <v>3600</v>
      </c>
      <c r="K216" s="413"/>
      <c r="L216" s="413"/>
      <c r="M216" s="413">
        <v>3600</v>
      </c>
      <c r="N216" s="413">
        <v>3600</v>
      </c>
      <c r="O216" s="413"/>
      <c r="P216" s="413"/>
      <c r="Q216" s="413">
        <v>1440</v>
      </c>
      <c r="R216" s="413">
        <v>1440</v>
      </c>
      <c r="S216" s="413"/>
      <c r="T216" s="413"/>
      <c r="U216" s="168"/>
      <c r="V216" s="168"/>
      <c r="W216" s="168"/>
      <c r="X216" s="168"/>
    </row>
    <row r="217" spans="1:24" ht="31.5">
      <c r="A217" s="429">
        <v>9</v>
      </c>
      <c r="B217" s="430" t="s">
        <v>764</v>
      </c>
      <c r="C217" s="302"/>
      <c r="D217" s="302"/>
      <c r="E217" s="413"/>
      <c r="F217" s="413"/>
      <c r="G217" s="413"/>
      <c r="H217" s="413"/>
      <c r="I217" s="413">
        <v>3000</v>
      </c>
      <c r="J217" s="413">
        <v>3000</v>
      </c>
      <c r="K217" s="413"/>
      <c r="L217" s="413"/>
      <c r="M217" s="413">
        <v>3000</v>
      </c>
      <c r="N217" s="413">
        <v>3000</v>
      </c>
      <c r="O217" s="413"/>
      <c r="P217" s="413"/>
      <c r="Q217" s="413">
        <v>1200</v>
      </c>
      <c r="R217" s="413">
        <v>1200</v>
      </c>
      <c r="S217" s="413"/>
      <c r="T217" s="413"/>
      <c r="U217" s="168"/>
      <c r="V217" s="168"/>
      <c r="W217" s="168"/>
      <c r="X217" s="168"/>
    </row>
    <row r="218" spans="1:24" ht="31.5">
      <c r="A218" s="429">
        <v>10</v>
      </c>
      <c r="B218" s="430" t="s">
        <v>765</v>
      </c>
      <c r="C218" s="302"/>
      <c r="D218" s="302"/>
      <c r="E218" s="413"/>
      <c r="F218" s="413"/>
      <c r="G218" s="413"/>
      <c r="H218" s="413"/>
      <c r="I218" s="413">
        <v>4800</v>
      </c>
      <c r="J218" s="413">
        <v>4800</v>
      </c>
      <c r="K218" s="413"/>
      <c r="L218" s="413"/>
      <c r="M218" s="413">
        <v>4800</v>
      </c>
      <c r="N218" s="413">
        <v>4800</v>
      </c>
      <c r="O218" s="413"/>
      <c r="P218" s="413"/>
      <c r="Q218" s="413">
        <v>1920</v>
      </c>
      <c r="R218" s="413">
        <v>1920</v>
      </c>
      <c r="S218" s="413"/>
      <c r="T218" s="413"/>
      <c r="U218" s="168"/>
      <c r="V218" s="168"/>
      <c r="W218" s="168"/>
      <c r="X218" s="168"/>
    </row>
    <row r="219" spans="1:24">
      <c r="A219" s="429"/>
      <c r="B219" s="431" t="s">
        <v>766</v>
      </c>
      <c r="C219" s="302"/>
      <c r="D219" s="302"/>
      <c r="E219" s="413"/>
      <c r="F219" s="413"/>
      <c r="G219" s="413"/>
      <c r="H219" s="413"/>
      <c r="I219" s="413"/>
      <c r="J219" s="413"/>
      <c r="K219" s="413"/>
      <c r="L219" s="413"/>
      <c r="M219" s="413"/>
      <c r="N219" s="413"/>
      <c r="O219" s="413"/>
      <c r="P219" s="413"/>
      <c r="Q219" s="413"/>
      <c r="R219" s="413"/>
      <c r="S219" s="413"/>
      <c r="T219" s="413"/>
      <c r="U219" s="168"/>
      <c r="V219" s="168"/>
      <c r="W219" s="168"/>
      <c r="X219" s="168"/>
    </row>
    <row r="220" spans="1:24" ht="31.5">
      <c r="A220" s="429">
        <v>11</v>
      </c>
      <c r="B220" s="430" t="s">
        <v>767</v>
      </c>
      <c r="C220" s="302"/>
      <c r="D220" s="302"/>
      <c r="E220" s="413"/>
      <c r="F220" s="413"/>
      <c r="G220" s="413"/>
      <c r="H220" s="413"/>
      <c r="I220" s="413">
        <v>8800</v>
      </c>
      <c r="J220" s="413">
        <v>8800</v>
      </c>
      <c r="K220" s="413"/>
      <c r="L220" s="413"/>
      <c r="M220" s="413">
        <v>8800</v>
      </c>
      <c r="N220" s="413">
        <v>8800</v>
      </c>
      <c r="O220" s="413"/>
      <c r="P220" s="413"/>
      <c r="Q220" s="413">
        <v>3520</v>
      </c>
      <c r="R220" s="413">
        <v>3520</v>
      </c>
      <c r="S220" s="413"/>
      <c r="T220" s="413"/>
      <c r="U220" s="168"/>
      <c r="V220" s="168"/>
      <c r="W220" s="168"/>
      <c r="X220" s="168"/>
    </row>
    <row r="221" spans="1:24" ht="31.5">
      <c r="A221" s="429">
        <v>12</v>
      </c>
      <c r="B221" s="430" t="s">
        <v>768</v>
      </c>
      <c r="C221" s="302"/>
      <c r="D221" s="302"/>
      <c r="E221" s="413"/>
      <c r="F221" s="413"/>
      <c r="G221" s="413"/>
      <c r="H221" s="413"/>
      <c r="I221" s="413">
        <v>23450</v>
      </c>
      <c r="J221" s="413">
        <v>23450</v>
      </c>
      <c r="K221" s="413"/>
      <c r="L221" s="413"/>
      <c r="M221" s="413">
        <v>23450</v>
      </c>
      <c r="N221" s="413">
        <v>23450</v>
      </c>
      <c r="O221" s="413"/>
      <c r="P221" s="413"/>
      <c r="Q221" s="413">
        <v>9380</v>
      </c>
      <c r="R221" s="413">
        <v>9380</v>
      </c>
      <c r="S221" s="413"/>
      <c r="T221" s="413"/>
      <c r="U221" s="168"/>
      <c r="V221" s="168"/>
      <c r="W221" s="168"/>
      <c r="X221" s="168"/>
    </row>
    <row r="222" spans="1:24" ht="31.5">
      <c r="A222" s="429">
        <v>13</v>
      </c>
      <c r="B222" s="430" t="s">
        <v>769</v>
      </c>
      <c r="C222" s="302"/>
      <c r="D222" s="302"/>
      <c r="E222" s="413"/>
      <c r="F222" s="413"/>
      <c r="G222" s="413"/>
      <c r="H222" s="413"/>
      <c r="I222" s="413">
        <v>8150</v>
      </c>
      <c r="J222" s="413">
        <v>8150</v>
      </c>
      <c r="K222" s="413"/>
      <c r="L222" s="413"/>
      <c r="M222" s="413">
        <v>8150</v>
      </c>
      <c r="N222" s="413">
        <v>8150</v>
      </c>
      <c r="O222" s="413"/>
      <c r="P222" s="413"/>
      <c r="Q222" s="413">
        <v>3260</v>
      </c>
      <c r="R222" s="413">
        <v>3260</v>
      </c>
      <c r="S222" s="413"/>
      <c r="T222" s="413"/>
      <c r="U222" s="168"/>
      <c r="V222" s="168"/>
      <c r="W222" s="168"/>
      <c r="X222" s="168"/>
    </row>
    <row r="223" spans="1:24" ht="31.5">
      <c r="A223" s="429">
        <v>14</v>
      </c>
      <c r="B223" s="430" t="s">
        <v>770</v>
      </c>
      <c r="C223" s="302"/>
      <c r="D223" s="302"/>
      <c r="E223" s="413"/>
      <c r="F223" s="413"/>
      <c r="G223" s="413"/>
      <c r="H223" s="413"/>
      <c r="I223" s="413">
        <v>6800</v>
      </c>
      <c r="J223" s="413">
        <v>6800</v>
      </c>
      <c r="K223" s="413"/>
      <c r="L223" s="413"/>
      <c r="M223" s="413">
        <v>6800</v>
      </c>
      <c r="N223" s="413">
        <v>6800</v>
      </c>
      <c r="O223" s="413"/>
      <c r="P223" s="413"/>
      <c r="Q223" s="413">
        <v>2720</v>
      </c>
      <c r="R223" s="413">
        <v>2720</v>
      </c>
      <c r="S223" s="413"/>
      <c r="T223" s="413"/>
      <c r="U223" s="168"/>
      <c r="V223" s="168"/>
      <c r="W223" s="168"/>
      <c r="X223" s="168"/>
    </row>
    <row r="224" spans="1:24" ht="31.5">
      <c r="A224" s="429">
        <v>15</v>
      </c>
      <c r="B224" s="430" t="s">
        <v>771</v>
      </c>
      <c r="C224" s="302"/>
      <c r="D224" s="302"/>
      <c r="E224" s="413"/>
      <c r="F224" s="413"/>
      <c r="G224" s="413"/>
      <c r="H224" s="413"/>
      <c r="I224" s="413">
        <v>8150</v>
      </c>
      <c r="J224" s="413">
        <v>8150</v>
      </c>
      <c r="K224" s="413"/>
      <c r="L224" s="413"/>
      <c r="M224" s="413">
        <v>8150</v>
      </c>
      <c r="N224" s="413">
        <v>8150</v>
      </c>
      <c r="O224" s="413"/>
      <c r="P224" s="413"/>
      <c r="Q224" s="413">
        <v>3260</v>
      </c>
      <c r="R224" s="413">
        <v>3260</v>
      </c>
      <c r="S224" s="413"/>
      <c r="T224" s="413"/>
      <c r="U224" s="168"/>
      <c r="V224" s="168"/>
      <c r="W224" s="168"/>
      <c r="X224" s="168"/>
    </row>
    <row r="225" spans="1:24" ht="31.5">
      <c r="A225" s="429">
        <v>16</v>
      </c>
      <c r="B225" s="430" t="s">
        <v>772</v>
      </c>
      <c r="C225" s="302"/>
      <c r="D225" s="302"/>
      <c r="E225" s="413"/>
      <c r="F225" s="413"/>
      <c r="G225" s="413"/>
      <c r="H225" s="413"/>
      <c r="I225" s="413">
        <v>10100</v>
      </c>
      <c r="J225" s="413">
        <v>10100</v>
      </c>
      <c r="K225" s="413"/>
      <c r="L225" s="413"/>
      <c r="M225" s="413">
        <v>10100</v>
      </c>
      <c r="N225" s="413">
        <v>10100</v>
      </c>
      <c r="O225" s="413"/>
      <c r="P225" s="413"/>
      <c r="Q225" s="413">
        <v>4040</v>
      </c>
      <c r="R225" s="413">
        <v>4040</v>
      </c>
      <c r="S225" s="413"/>
      <c r="T225" s="413"/>
      <c r="U225" s="168"/>
      <c r="V225" s="168"/>
      <c r="W225" s="168"/>
      <c r="X225" s="168"/>
    </row>
    <row r="226" spans="1:24" ht="31.5">
      <c r="A226" s="429">
        <v>17</v>
      </c>
      <c r="B226" s="430" t="s">
        <v>773</v>
      </c>
      <c r="C226" s="302"/>
      <c r="D226" s="302"/>
      <c r="E226" s="413"/>
      <c r="F226" s="413"/>
      <c r="G226" s="413"/>
      <c r="H226" s="413"/>
      <c r="I226" s="413">
        <v>2750</v>
      </c>
      <c r="J226" s="413">
        <v>2750</v>
      </c>
      <c r="K226" s="413"/>
      <c r="L226" s="413"/>
      <c r="M226" s="413">
        <v>2750</v>
      </c>
      <c r="N226" s="413">
        <v>2750</v>
      </c>
      <c r="O226" s="413"/>
      <c r="P226" s="413"/>
      <c r="Q226" s="413">
        <v>1100</v>
      </c>
      <c r="R226" s="413">
        <v>1100</v>
      </c>
      <c r="S226" s="413"/>
      <c r="T226" s="413"/>
      <c r="U226" s="168"/>
      <c r="V226" s="168"/>
      <c r="W226" s="168"/>
      <c r="X226" s="168"/>
    </row>
    <row r="227" spans="1:24" ht="31.5">
      <c r="A227" s="429">
        <v>18</v>
      </c>
      <c r="B227" s="430" t="s">
        <v>774</v>
      </c>
      <c r="C227" s="302"/>
      <c r="D227" s="302"/>
      <c r="E227" s="413"/>
      <c r="F227" s="413"/>
      <c r="G227" s="413"/>
      <c r="H227" s="413"/>
      <c r="I227" s="413">
        <v>8800</v>
      </c>
      <c r="J227" s="413">
        <v>8800</v>
      </c>
      <c r="K227" s="413"/>
      <c r="L227" s="413"/>
      <c r="M227" s="413">
        <v>8800</v>
      </c>
      <c r="N227" s="413">
        <v>8800</v>
      </c>
      <c r="O227" s="413"/>
      <c r="P227" s="413"/>
      <c r="Q227" s="413">
        <v>3520</v>
      </c>
      <c r="R227" s="413">
        <v>3520</v>
      </c>
      <c r="S227" s="413"/>
      <c r="T227" s="413"/>
      <c r="U227" s="168"/>
      <c r="V227" s="168"/>
      <c r="W227" s="168"/>
      <c r="X227" s="168"/>
    </row>
    <row r="228" spans="1:24" ht="31.5">
      <c r="A228" s="429">
        <v>19</v>
      </c>
      <c r="B228" s="430" t="s">
        <v>775</v>
      </c>
      <c r="C228" s="302"/>
      <c r="D228" s="302"/>
      <c r="E228" s="413"/>
      <c r="F228" s="413"/>
      <c r="G228" s="413"/>
      <c r="H228" s="413"/>
      <c r="I228" s="413">
        <v>7450</v>
      </c>
      <c r="J228" s="413">
        <v>7450</v>
      </c>
      <c r="K228" s="413"/>
      <c r="L228" s="413"/>
      <c r="M228" s="413">
        <v>7450</v>
      </c>
      <c r="N228" s="413">
        <v>7450</v>
      </c>
      <c r="O228" s="413"/>
      <c r="P228" s="413"/>
      <c r="Q228" s="413">
        <v>2980</v>
      </c>
      <c r="R228" s="413">
        <v>2980</v>
      </c>
      <c r="S228" s="413"/>
      <c r="T228" s="413"/>
      <c r="U228" s="168"/>
      <c r="V228" s="168"/>
      <c r="W228" s="168"/>
      <c r="X228" s="168"/>
    </row>
    <row r="229" spans="1:24" ht="31.5">
      <c r="A229" s="429">
        <v>20</v>
      </c>
      <c r="B229" s="430" t="s">
        <v>776</v>
      </c>
      <c r="C229" s="302"/>
      <c r="D229" s="302"/>
      <c r="E229" s="413"/>
      <c r="F229" s="413"/>
      <c r="G229" s="413"/>
      <c r="H229" s="413"/>
      <c r="I229" s="413">
        <v>8150</v>
      </c>
      <c r="J229" s="413">
        <v>8150</v>
      </c>
      <c r="K229" s="413"/>
      <c r="L229" s="413"/>
      <c r="M229" s="413">
        <v>8150</v>
      </c>
      <c r="N229" s="413">
        <v>8150</v>
      </c>
      <c r="O229" s="413"/>
      <c r="P229" s="413"/>
      <c r="Q229" s="413">
        <v>3260</v>
      </c>
      <c r="R229" s="413">
        <v>3260</v>
      </c>
      <c r="S229" s="413"/>
      <c r="T229" s="413"/>
      <c r="U229" s="168"/>
      <c r="V229" s="168"/>
      <c r="W229" s="168"/>
      <c r="X229" s="168"/>
    </row>
    <row r="230" spans="1:24" ht="31.5">
      <c r="A230" s="429">
        <v>21</v>
      </c>
      <c r="B230" s="430" t="s">
        <v>777</v>
      </c>
      <c r="C230" s="302"/>
      <c r="D230" s="302"/>
      <c r="E230" s="413"/>
      <c r="F230" s="413"/>
      <c r="G230" s="413"/>
      <c r="H230" s="413"/>
      <c r="I230" s="413">
        <v>6200</v>
      </c>
      <c r="J230" s="413">
        <v>6200</v>
      </c>
      <c r="K230" s="413"/>
      <c r="L230" s="413"/>
      <c r="M230" s="413">
        <v>6200</v>
      </c>
      <c r="N230" s="413">
        <v>6200</v>
      </c>
      <c r="O230" s="413"/>
      <c r="P230" s="413"/>
      <c r="Q230" s="413">
        <v>2480</v>
      </c>
      <c r="R230" s="413">
        <v>2480</v>
      </c>
      <c r="S230" s="413"/>
      <c r="T230" s="413"/>
      <c r="U230" s="168"/>
      <c r="V230" s="168"/>
      <c r="W230" s="168"/>
      <c r="X230" s="168"/>
    </row>
    <row r="231" spans="1:24">
      <c r="A231" s="429">
        <v>22</v>
      </c>
      <c r="B231" s="430" t="s">
        <v>778</v>
      </c>
      <c r="C231" s="302"/>
      <c r="D231" s="302"/>
      <c r="E231" s="413"/>
      <c r="F231" s="413"/>
      <c r="G231" s="413"/>
      <c r="H231" s="413"/>
      <c r="I231" s="413">
        <v>4200</v>
      </c>
      <c r="J231" s="413">
        <v>4200</v>
      </c>
      <c r="K231" s="413"/>
      <c r="L231" s="413"/>
      <c r="M231" s="413">
        <v>4200</v>
      </c>
      <c r="N231" s="413">
        <v>4200</v>
      </c>
      <c r="O231" s="413"/>
      <c r="P231" s="413"/>
      <c r="Q231" s="413">
        <v>1680</v>
      </c>
      <c r="R231" s="413">
        <v>1680</v>
      </c>
      <c r="S231" s="413"/>
      <c r="T231" s="413"/>
      <c r="U231" s="168"/>
      <c r="V231" s="168"/>
      <c r="W231" s="168"/>
      <c r="X231" s="168"/>
    </row>
    <row r="232" spans="1:24">
      <c r="A232" s="429">
        <v>23</v>
      </c>
      <c r="B232" s="430" t="s">
        <v>779</v>
      </c>
      <c r="C232" s="302"/>
      <c r="D232" s="302"/>
      <c r="E232" s="413"/>
      <c r="F232" s="413"/>
      <c r="G232" s="413"/>
      <c r="H232" s="413"/>
      <c r="I232" s="413">
        <v>4200</v>
      </c>
      <c r="J232" s="413">
        <v>4200</v>
      </c>
      <c r="K232" s="413"/>
      <c r="L232" s="413"/>
      <c r="M232" s="413">
        <v>4200</v>
      </c>
      <c r="N232" s="413">
        <v>4200</v>
      </c>
      <c r="O232" s="413"/>
      <c r="P232" s="413"/>
      <c r="Q232" s="413">
        <v>1680</v>
      </c>
      <c r="R232" s="413">
        <v>1680</v>
      </c>
      <c r="S232" s="413"/>
      <c r="T232" s="413"/>
      <c r="U232" s="168"/>
      <c r="V232" s="168"/>
      <c r="W232" s="168"/>
      <c r="X232" s="168"/>
    </row>
    <row r="233" spans="1:24">
      <c r="A233" s="429">
        <v>24</v>
      </c>
      <c r="B233" s="430" t="s">
        <v>780</v>
      </c>
      <c r="C233" s="302"/>
      <c r="D233" s="302"/>
      <c r="E233" s="413"/>
      <c r="F233" s="413"/>
      <c r="G233" s="413"/>
      <c r="H233" s="413"/>
      <c r="I233" s="413">
        <v>3500</v>
      </c>
      <c r="J233" s="413">
        <v>3500</v>
      </c>
      <c r="K233" s="413"/>
      <c r="L233" s="413"/>
      <c r="M233" s="413">
        <v>3500</v>
      </c>
      <c r="N233" s="413">
        <v>3500</v>
      </c>
      <c r="O233" s="413"/>
      <c r="P233" s="413"/>
      <c r="Q233" s="413">
        <v>1400</v>
      </c>
      <c r="R233" s="413">
        <v>1400</v>
      </c>
      <c r="S233" s="413"/>
      <c r="T233" s="413"/>
      <c r="U233" s="168"/>
      <c r="V233" s="168"/>
      <c r="W233" s="168"/>
      <c r="X233" s="168"/>
    </row>
    <row r="234" spans="1:24">
      <c r="A234" s="429"/>
      <c r="B234" s="431" t="s">
        <v>781</v>
      </c>
      <c r="C234" s="302"/>
      <c r="D234" s="302"/>
      <c r="E234" s="413"/>
      <c r="F234" s="413"/>
      <c r="G234" s="413"/>
      <c r="H234" s="413"/>
      <c r="I234" s="413"/>
      <c r="J234" s="413"/>
      <c r="K234" s="413"/>
      <c r="L234" s="413"/>
      <c r="M234" s="413"/>
      <c r="N234" s="413"/>
      <c r="O234" s="413"/>
      <c r="P234" s="413"/>
      <c r="Q234" s="413"/>
      <c r="R234" s="413"/>
      <c r="S234" s="413"/>
      <c r="T234" s="413"/>
      <c r="U234" s="168"/>
      <c r="V234" s="168"/>
      <c r="W234" s="168"/>
      <c r="X234" s="168"/>
    </row>
    <row r="235" spans="1:24" ht="31.5">
      <c r="A235" s="429">
        <v>25</v>
      </c>
      <c r="B235" s="430" t="s">
        <v>782</v>
      </c>
      <c r="C235" s="302"/>
      <c r="D235" s="302"/>
      <c r="E235" s="413"/>
      <c r="F235" s="413"/>
      <c r="G235" s="413"/>
      <c r="H235" s="413"/>
      <c r="I235" s="413">
        <v>10000</v>
      </c>
      <c r="J235" s="413">
        <v>10000</v>
      </c>
      <c r="K235" s="413"/>
      <c r="L235" s="413"/>
      <c r="M235" s="413">
        <v>10000</v>
      </c>
      <c r="N235" s="413">
        <v>10000</v>
      </c>
      <c r="O235" s="413"/>
      <c r="P235" s="413"/>
      <c r="Q235" s="413">
        <v>4000</v>
      </c>
      <c r="R235" s="413">
        <v>4000</v>
      </c>
      <c r="S235" s="413"/>
      <c r="T235" s="413"/>
      <c r="U235" s="168"/>
      <c r="V235" s="168"/>
      <c r="W235" s="168"/>
      <c r="X235" s="168"/>
    </row>
    <row r="236" spans="1:24" ht="31.5">
      <c r="A236" s="429">
        <v>26</v>
      </c>
      <c r="B236" s="430" t="s">
        <v>783</v>
      </c>
      <c r="C236" s="302"/>
      <c r="D236" s="302"/>
      <c r="E236" s="413"/>
      <c r="F236" s="413"/>
      <c r="G236" s="413"/>
      <c r="H236" s="413"/>
      <c r="I236" s="413">
        <v>14200</v>
      </c>
      <c r="J236" s="413">
        <v>14200</v>
      </c>
      <c r="K236" s="413"/>
      <c r="L236" s="413"/>
      <c r="M236" s="413">
        <v>14200</v>
      </c>
      <c r="N236" s="413">
        <v>14200</v>
      </c>
      <c r="O236" s="413"/>
      <c r="P236" s="413"/>
      <c r="Q236" s="413">
        <v>5680</v>
      </c>
      <c r="R236" s="413">
        <v>5680</v>
      </c>
      <c r="S236" s="413"/>
      <c r="T236" s="413"/>
      <c r="U236" s="168"/>
      <c r="V236" s="168"/>
      <c r="W236" s="168"/>
      <c r="X236" s="168"/>
    </row>
    <row r="237" spans="1:24" ht="31.5">
      <c r="A237" s="429">
        <v>27</v>
      </c>
      <c r="B237" s="430" t="s">
        <v>784</v>
      </c>
      <c r="C237" s="302"/>
      <c r="D237" s="302"/>
      <c r="E237" s="413"/>
      <c r="F237" s="413"/>
      <c r="G237" s="413"/>
      <c r="H237" s="413"/>
      <c r="I237" s="413">
        <v>13700</v>
      </c>
      <c r="J237" s="413">
        <v>13700</v>
      </c>
      <c r="K237" s="413"/>
      <c r="L237" s="413"/>
      <c r="M237" s="413">
        <v>13700</v>
      </c>
      <c r="N237" s="413">
        <v>13700</v>
      </c>
      <c r="O237" s="413"/>
      <c r="P237" s="413"/>
      <c r="Q237" s="413">
        <v>5480</v>
      </c>
      <c r="R237" s="413">
        <v>5480</v>
      </c>
      <c r="S237" s="413"/>
      <c r="T237" s="413"/>
      <c r="U237" s="168"/>
      <c r="V237" s="168"/>
      <c r="W237" s="168"/>
      <c r="X237" s="168"/>
    </row>
    <row r="238" spans="1:24" ht="31.5">
      <c r="A238" s="429">
        <v>28</v>
      </c>
      <c r="B238" s="430" t="s">
        <v>785</v>
      </c>
      <c r="C238" s="302"/>
      <c r="D238" s="302"/>
      <c r="E238" s="413"/>
      <c r="F238" s="413"/>
      <c r="G238" s="413"/>
      <c r="H238" s="413"/>
      <c r="I238" s="413">
        <v>7800</v>
      </c>
      <c r="J238" s="413">
        <v>7800</v>
      </c>
      <c r="K238" s="413"/>
      <c r="L238" s="413"/>
      <c r="M238" s="413">
        <v>7800</v>
      </c>
      <c r="N238" s="413">
        <v>7800</v>
      </c>
      <c r="O238" s="413"/>
      <c r="P238" s="413"/>
      <c r="Q238" s="413">
        <v>3120</v>
      </c>
      <c r="R238" s="413">
        <v>3120</v>
      </c>
      <c r="S238" s="413"/>
      <c r="T238" s="413"/>
      <c r="U238" s="168"/>
      <c r="V238" s="168"/>
      <c r="W238" s="168"/>
      <c r="X238" s="168"/>
    </row>
    <row r="239" spans="1:24" ht="31.5">
      <c r="A239" s="429">
        <v>29</v>
      </c>
      <c r="B239" s="430" t="s">
        <v>786</v>
      </c>
      <c r="C239" s="302"/>
      <c r="D239" s="302"/>
      <c r="E239" s="413"/>
      <c r="F239" s="413"/>
      <c r="G239" s="413"/>
      <c r="H239" s="413"/>
      <c r="I239" s="413">
        <v>10000</v>
      </c>
      <c r="J239" s="413">
        <v>10000</v>
      </c>
      <c r="K239" s="413"/>
      <c r="L239" s="413"/>
      <c r="M239" s="413">
        <v>10000</v>
      </c>
      <c r="N239" s="413">
        <v>10000</v>
      </c>
      <c r="O239" s="413"/>
      <c r="P239" s="413"/>
      <c r="Q239" s="413">
        <v>4000</v>
      </c>
      <c r="R239" s="413">
        <v>4000</v>
      </c>
      <c r="S239" s="413"/>
      <c r="T239" s="413"/>
      <c r="U239" s="168"/>
      <c r="V239" s="168"/>
      <c r="W239" s="168"/>
      <c r="X239" s="168"/>
    </row>
    <row r="240" spans="1:24">
      <c r="A240" s="429">
        <v>30</v>
      </c>
      <c r="B240" s="430" t="s">
        <v>787</v>
      </c>
      <c r="C240" s="302"/>
      <c r="D240" s="302"/>
      <c r="E240" s="413"/>
      <c r="F240" s="413"/>
      <c r="G240" s="413"/>
      <c r="H240" s="413"/>
      <c r="I240" s="413">
        <v>5600</v>
      </c>
      <c r="J240" s="413">
        <v>5600</v>
      </c>
      <c r="K240" s="413"/>
      <c r="L240" s="413"/>
      <c r="M240" s="413">
        <v>5600</v>
      </c>
      <c r="N240" s="413">
        <v>5600</v>
      </c>
      <c r="O240" s="413"/>
      <c r="P240" s="413"/>
      <c r="Q240" s="413">
        <v>2240</v>
      </c>
      <c r="R240" s="413">
        <v>2240</v>
      </c>
      <c r="S240" s="413"/>
      <c r="T240" s="413"/>
      <c r="U240" s="168"/>
      <c r="V240" s="168"/>
      <c r="W240" s="168"/>
      <c r="X240" s="168"/>
    </row>
    <row r="241" spans="1:24">
      <c r="A241" s="429">
        <v>31</v>
      </c>
      <c r="B241" s="430" t="s">
        <v>788</v>
      </c>
      <c r="C241" s="302"/>
      <c r="D241" s="302"/>
      <c r="E241" s="413"/>
      <c r="F241" s="413"/>
      <c r="G241" s="413"/>
      <c r="H241" s="413"/>
      <c r="I241" s="413">
        <v>6400</v>
      </c>
      <c r="J241" s="413">
        <v>6400</v>
      </c>
      <c r="K241" s="413"/>
      <c r="L241" s="413"/>
      <c r="M241" s="413">
        <v>6400</v>
      </c>
      <c r="N241" s="413">
        <v>6400</v>
      </c>
      <c r="O241" s="413"/>
      <c r="P241" s="413"/>
      <c r="Q241" s="413">
        <v>2560</v>
      </c>
      <c r="R241" s="413">
        <v>2560</v>
      </c>
      <c r="S241" s="413"/>
      <c r="T241" s="413"/>
      <c r="U241" s="168"/>
      <c r="V241" s="168"/>
      <c r="W241" s="168"/>
      <c r="X241" s="168"/>
    </row>
    <row r="242" spans="1:24">
      <c r="A242" s="429">
        <v>32</v>
      </c>
      <c r="B242" s="430" t="s">
        <v>789</v>
      </c>
      <c r="C242" s="302"/>
      <c r="D242" s="302"/>
      <c r="E242" s="413"/>
      <c r="F242" s="413"/>
      <c r="G242" s="413"/>
      <c r="H242" s="413"/>
      <c r="I242" s="413">
        <v>7200</v>
      </c>
      <c r="J242" s="413">
        <v>7200</v>
      </c>
      <c r="K242" s="413"/>
      <c r="L242" s="413"/>
      <c r="M242" s="413">
        <v>7200</v>
      </c>
      <c r="N242" s="413">
        <v>7200</v>
      </c>
      <c r="O242" s="413"/>
      <c r="P242" s="413"/>
      <c r="Q242" s="413">
        <v>2880</v>
      </c>
      <c r="R242" s="413">
        <v>2880</v>
      </c>
      <c r="S242" s="413"/>
      <c r="T242" s="413"/>
      <c r="U242" s="168"/>
      <c r="V242" s="168"/>
      <c r="W242" s="168"/>
      <c r="X242" s="168"/>
    </row>
    <row r="243" spans="1:24">
      <c r="A243" s="429">
        <v>33</v>
      </c>
      <c r="B243" s="430" t="s">
        <v>790</v>
      </c>
      <c r="C243" s="302"/>
      <c r="D243" s="302"/>
      <c r="E243" s="413"/>
      <c r="F243" s="413"/>
      <c r="G243" s="413"/>
      <c r="H243" s="413"/>
      <c r="I243" s="413">
        <v>7200</v>
      </c>
      <c r="J243" s="413">
        <v>7200</v>
      </c>
      <c r="K243" s="413"/>
      <c r="L243" s="413"/>
      <c r="M243" s="413">
        <v>7200</v>
      </c>
      <c r="N243" s="413">
        <v>7200</v>
      </c>
      <c r="O243" s="413"/>
      <c r="P243" s="413"/>
      <c r="Q243" s="413">
        <v>2880</v>
      </c>
      <c r="R243" s="413">
        <v>2880</v>
      </c>
      <c r="S243" s="413"/>
      <c r="T243" s="413"/>
      <c r="U243" s="168"/>
      <c r="V243" s="168"/>
      <c r="W243" s="168"/>
      <c r="X243" s="168"/>
    </row>
    <row r="244" spans="1:24">
      <c r="A244" s="429">
        <v>34</v>
      </c>
      <c r="B244" s="430" t="s">
        <v>791</v>
      </c>
      <c r="C244" s="302"/>
      <c r="D244" s="302"/>
      <c r="E244" s="413"/>
      <c r="F244" s="413"/>
      <c r="G244" s="413"/>
      <c r="H244" s="413"/>
      <c r="I244" s="413">
        <v>4000</v>
      </c>
      <c r="J244" s="413">
        <v>4000</v>
      </c>
      <c r="K244" s="413"/>
      <c r="L244" s="413"/>
      <c r="M244" s="413">
        <v>4000</v>
      </c>
      <c r="N244" s="413">
        <v>4000</v>
      </c>
      <c r="O244" s="413"/>
      <c r="P244" s="413"/>
      <c r="Q244" s="413">
        <v>1600</v>
      </c>
      <c r="R244" s="413">
        <v>1600</v>
      </c>
      <c r="S244" s="413"/>
      <c r="T244" s="413"/>
      <c r="U244" s="168"/>
      <c r="V244" s="168"/>
      <c r="W244" s="168"/>
      <c r="X244" s="168"/>
    </row>
    <row r="245" spans="1:24">
      <c r="A245" s="429">
        <v>35</v>
      </c>
      <c r="B245" s="430" t="s">
        <v>792</v>
      </c>
      <c r="C245" s="302"/>
      <c r="D245" s="302"/>
      <c r="E245" s="413"/>
      <c r="F245" s="413"/>
      <c r="G245" s="413"/>
      <c r="H245" s="413"/>
      <c r="I245" s="413">
        <v>6400</v>
      </c>
      <c r="J245" s="413">
        <v>6400</v>
      </c>
      <c r="K245" s="413"/>
      <c r="L245" s="413"/>
      <c r="M245" s="413">
        <v>6400</v>
      </c>
      <c r="N245" s="413">
        <v>6400</v>
      </c>
      <c r="O245" s="413"/>
      <c r="P245" s="413"/>
      <c r="Q245" s="413">
        <v>2560</v>
      </c>
      <c r="R245" s="413">
        <v>2560</v>
      </c>
      <c r="S245" s="413"/>
      <c r="T245" s="413"/>
      <c r="U245" s="168"/>
      <c r="V245" s="168"/>
      <c r="W245" s="168"/>
      <c r="X245" s="168"/>
    </row>
    <row r="246" spans="1:24">
      <c r="A246" s="429"/>
      <c r="B246" s="432"/>
      <c r="C246" s="302"/>
      <c r="D246" s="302"/>
      <c r="E246" s="413"/>
      <c r="F246" s="413"/>
      <c r="G246" s="413"/>
      <c r="H246" s="413"/>
      <c r="I246" s="413"/>
      <c r="J246" s="413"/>
      <c r="K246" s="413"/>
      <c r="L246" s="413"/>
      <c r="M246" s="413"/>
      <c r="N246" s="413"/>
      <c r="O246" s="413"/>
      <c r="P246" s="413"/>
      <c r="Q246" s="413"/>
      <c r="R246" s="413"/>
      <c r="S246" s="413"/>
      <c r="T246" s="413"/>
      <c r="U246" s="168"/>
      <c r="V246" s="168"/>
      <c r="W246" s="168"/>
      <c r="X246" s="168"/>
    </row>
    <row r="247" spans="1:24">
      <c r="A247" s="401" t="s">
        <v>287</v>
      </c>
      <c r="B247" s="402" t="s">
        <v>476</v>
      </c>
      <c r="C247" s="302"/>
      <c r="D247" s="302"/>
      <c r="E247" s="404"/>
      <c r="F247" s="404"/>
      <c r="G247" s="404">
        <f t="shared" ref="G247:R247" si="23">G248</f>
        <v>0</v>
      </c>
      <c r="H247" s="404">
        <f t="shared" si="23"/>
        <v>0</v>
      </c>
      <c r="I247" s="404">
        <f t="shared" si="23"/>
        <v>254550</v>
      </c>
      <c r="J247" s="404">
        <f t="shared" si="23"/>
        <v>254550</v>
      </c>
      <c r="K247" s="404">
        <f t="shared" si="23"/>
        <v>0</v>
      </c>
      <c r="L247" s="404">
        <f t="shared" si="23"/>
        <v>0</v>
      </c>
      <c r="M247" s="404">
        <f t="shared" si="23"/>
        <v>254550</v>
      </c>
      <c r="N247" s="404">
        <f t="shared" si="23"/>
        <v>254550</v>
      </c>
      <c r="O247" s="404">
        <f t="shared" si="23"/>
        <v>0</v>
      </c>
      <c r="P247" s="404">
        <f t="shared" si="23"/>
        <v>0</v>
      </c>
      <c r="Q247" s="404">
        <f t="shared" si="23"/>
        <v>54125</v>
      </c>
      <c r="R247" s="404">
        <f t="shared" si="23"/>
        <v>54125</v>
      </c>
      <c r="S247" s="413"/>
      <c r="T247" s="413"/>
      <c r="U247" s="168"/>
      <c r="V247" s="168"/>
      <c r="W247" s="168"/>
      <c r="X247" s="168"/>
    </row>
    <row r="248" spans="1:24">
      <c r="A248" s="422"/>
      <c r="B248" s="423" t="s">
        <v>608</v>
      </c>
      <c r="C248" s="422"/>
      <c r="D248" s="422"/>
      <c r="E248" s="404"/>
      <c r="F248" s="404"/>
      <c r="G248" s="404">
        <f t="shared" ref="G248:R248" si="24">SUM(G250:G275)</f>
        <v>0</v>
      </c>
      <c r="H248" s="404">
        <f t="shared" si="24"/>
        <v>0</v>
      </c>
      <c r="I248" s="404">
        <f t="shared" si="24"/>
        <v>254550</v>
      </c>
      <c r="J248" s="404">
        <f t="shared" si="24"/>
        <v>254550</v>
      </c>
      <c r="K248" s="404">
        <f t="shared" si="24"/>
        <v>0</v>
      </c>
      <c r="L248" s="404">
        <f t="shared" si="24"/>
        <v>0</v>
      </c>
      <c r="M248" s="404">
        <f t="shared" si="24"/>
        <v>254550</v>
      </c>
      <c r="N248" s="404">
        <f t="shared" si="24"/>
        <v>254550</v>
      </c>
      <c r="O248" s="404">
        <f t="shared" si="24"/>
        <v>0</v>
      </c>
      <c r="P248" s="404">
        <f t="shared" si="24"/>
        <v>0</v>
      </c>
      <c r="Q248" s="404">
        <f t="shared" si="24"/>
        <v>54125</v>
      </c>
      <c r="R248" s="404">
        <f t="shared" si="24"/>
        <v>54125</v>
      </c>
      <c r="S248" s="422"/>
      <c r="T248" s="422"/>
      <c r="U248" s="168"/>
      <c r="V248" s="168"/>
      <c r="W248" s="168"/>
      <c r="X248" s="168"/>
    </row>
    <row r="249" spans="1:24" ht="31.5">
      <c r="A249" s="407"/>
      <c r="B249" s="408" t="s">
        <v>580</v>
      </c>
      <c r="C249" s="409"/>
      <c r="D249" s="410"/>
      <c r="E249" s="411"/>
      <c r="F249" s="411"/>
      <c r="G249" s="411"/>
      <c r="H249" s="411"/>
      <c r="I249" s="411"/>
      <c r="J249" s="411"/>
      <c r="K249" s="411"/>
      <c r="L249" s="411"/>
      <c r="M249" s="411"/>
      <c r="N249" s="411"/>
      <c r="O249" s="411"/>
      <c r="P249" s="411"/>
      <c r="Q249" s="411"/>
      <c r="R249" s="411"/>
      <c r="S249" s="410"/>
      <c r="T249" s="410"/>
      <c r="U249" s="168"/>
      <c r="V249" s="168"/>
      <c r="W249" s="168"/>
      <c r="X249" s="168"/>
    </row>
    <row r="250" spans="1:24">
      <c r="A250" s="306">
        <v>1</v>
      </c>
      <c r="B250" s="312" t="s">
        <v>793</v>
      </c>
      <c r="C250" s="409"/>
      <c r="D250" s="410"/>
      <c r="E250" s="413"/>
      <c r="F250" s="413"/>
      <c r="G250" s="411"/>
      <c r="H250" s="411"/>
      <c r="I250" s="310">
        <v>11200</v>
      </c>
      <c r="J250" s="310">
        <v>11200</v>
      </c>
      <c r="K250" s="310"/>
      <c r="L250" s="310"/>
      <c r="M250" s="310">
        <v>11200</v>
      </c>
      <c r="N250" s="310">
        <v>11200</v>
      </c>
      <c r="O250" s="411"/>
      <c r="P250" s="411"/>
      <c r="Q250" s="310">
        <v>5600</v>
      </c>
      <c r="R250" s="310">
        <v>5600</v>
      </c>
      <c r="S250" s="410"/>
      <c r="T250" s="410"/>
      <c r="U250" s="168"/>
      <c r="V250" s="168"/>
      <c r="W250" s="168"/>
      <c r="X250" s="168"/>
    </row>
    <row r="251" spans="1:24">
      <c r="A251" s="306">
        <v>2</v>
      </c>
      <c r="B251" s="312" t="s">
        <v>794</v>
      </c>
      <c r="C251" s="409"/>
      <c r="D251" s="410"/>
      <c r="E251" s="310"/>
      <c r="F251" s="310"/>
      <c r="G251" s="411"/>
      <c r="H251" s="411"/>
      <c r="I251" s="310">
        <v>14000</v>
      </c>
      <c r="J251" s="310">
        <v>14000</v>
      </c>
      <c r="K251" s="310"/>
      <c r="L251" s="310"/>
      <c r="M251" s="310">
        <v>14000</v>
      </c>
      <c r="N251" s="310">
        <v>14000</v>
      </c>
      <c r="O251" s="411"/>
      <c r="P251" s="411"/>
      <c r="Q251" s="310">
        <v>7000</v>
      </c>
      <c r="R251" s="310">
        <v>7000</v>
      </c>
      <c r="S251" s="410"/>
      <c r="T251" s="410"/>
      <c r="U251" s="168"/>
      <c r="V251" s="168"/>
      <c r="W251" s="168"/>
      <c r="X251" s="168"/>
    </row>
    <row r="252" spans="1:24">
      <c r="A252" s="306">
        <v>3</v>
      </c>
      <c r="B252" s="312" t="s">
        <v>795</v>
      </c>
      <c r="C252" s="409"/>
      <c r="D252" s="410"/>
      <c r="E252" s="310"/>
      <c r="F252" s="310"/>
      <c r="G252" s="411"/>
      <c r="H252" s="411"/>
      <c r="I252" s="310">
        <v>9500</v>
      </c>
      <c r="J252" s="310">
        <v>9500</v>
      </c>
      <c r="K252" s="310"/>
      <c r="L252" s="310"/>
      <c r="M252" s="310">
        <v>9500</v>
      </c>
      <c r="N252" s="310">
        <v>9500</v>
      </c>
      <c r="O252" s="411"/>
      <c r="P252" s="411"/>
      <c r="Q252" s="310">
        <v>4750</v>
      </c>
      <c r="R252" s="310">
        <v>4750</v>
      </c>
      <c r="S252" s="410"/>
      <c r="T252" s="410"/>
      <c r="U252" s="168"/>
      <c r="V252" s="168"/>
      <c r="W252" s="168"/>
      <c r="X252" s="168"/>
    </row>
    <row r="253" spans="1:24">
      <c r="A253" s="306">
        <v>4</v>
      </c>
      <c r="B253" s="312" t="s">
        <v>796</v>
      </c>
      <c r="C253" s="409"/>
      <c r="D253" s="410"/>
      <c r="E253" s="310"/>
      <c r="F253" s="310"/>
      <c r="G253" s="411"/>
      <c r="H253" s="411"/>
      <c r="I253" s="310">
        <v>11300</v>
      </c>
      <c r="J253" s="310">
        <v>11300</v>
      </c>
      <c r="K253" s="310"/>
      <c r="L253" s="310"/>
      <c r="M253" s="310">
        <v>11300</v>
      </c>
      <c r="N253" s="310">
        <v>11300</v>
      </c>
      <c r="O253" s="411"/>
      <c r="P253" s="411"/>
      <c r="Q253" s="310">
        <v>5650</v>
      </c>
      <c r="R253" s="310">
        <v>5650</v>
      </c>
      <c r="S253" s="410"/>
      <c r="T253" s="410"/>
      <c r="U253" s="168"/>
      <c r="V253" s="168"/>
      <c r="W253" s="168"/>
      <c r="X253" s="168"/>
    </row>
    <row r="254" spans="1:24">
      <c r="A254" s="306">
        <v>5</v>
      </c>
      <c r="B254" s="312" t="s">
        <v>797</v>
      </c>
      <c r="C254" s="409"/>
      <c r="D254" s="410"/>
      <c r="E254" s="310"/>
      <c r="F254" s="310"/>
      <c r="G254" s="411"/>
      <c r="H254" s="411"/>
      <c r="I254" s="310">
        <v>10500</v>
      </c>
      <c r="J254" s="310">
        <v>10500</v>
      </c>
      <c r="K254" s="310"/>
      <c r="L254" s="310"/>
      <c r="M254" s="310">
        <v>10500</v>
      </c>
      <c r="N254" s="310">
        <v>10500</v>
      </c>
      <c r="O254" s="411"/>
      <c r="P254" s="411"/>
      <c r="Q254" s="310"/>
      <c r="R254" s="310"/>
      <c r="S254" s="410"/>
      <c r="T254" s="410"/>
      <c r="U254" s="168"/>
      <c r="V254" s="168"/>
      <c r="W254" s="168"/>
      <c r="X254" s="168"/>
    </row>
    <row r="255" spans="1:24">
      <c r="A255" s="306">
        <v>6</v>
      </c>
      <c r="B255" s="312" t="s">
        <v>798</v>
      </c>
      <c r="C255" s="409"/>
      <c r="D255" s="410"/>
      <c r="E255" s="310"/>
      <c r="F255" s="310"/>
      <c r="G255" s="411"/>
      <c r="H255" s="411"/>
      <c r="I255" s="310">
        <v>10500</v>
      </c>
      <c r="J255" s="310">
        <v>10500</v>
      </c>
      <c r="K255" s="310"/>
      <c r="L255" s="310"/>
      <c r="M255" s="310">
        <v>10500</v>
      </c>
      <c r="N255" s="310">
        <v>10500</v>
      </c>
      <c r="O255" s="411"/>
      <c r="P255" s="411"/>
      <c r="Q255" s="310"/>
      <c r="R255" s="310"/>
      <c r="S255" s="410"/>
      <c r="T255" s="410"/>
      <c r="U255" s="168"/>
      <c r="V255" s="168"/>
      <c r="W255" s="168"/>
      <c r="X255" s="168"/>
    </row>
    <row r="256" spans="1:24">
      <c r="A256" s="306">
        <v>7</v>
      </c>
      <c r="B256" s="312" t="s">
        <v>799</v>
      </c>
      <c r="C256" s="409"/>
      <c r="D256" s="410"/>
      <c r="E256" s="310"/>
      <c r="F256" s="310"/>
      <c r="G256" s="411"/>
      <c r="H256" s="411"/>
      <c r="I256" s="310">
        <v>19500</v>
      </c>
      <c r="J256" s="310">
        <v>19500</v>
      </c>
      <c r="K256" s="310"/>
      <c r="L256" s="310"/>
      <c r="M256" s="310">
        <v>19500</v>
      </c>
      <c r="N256" s="310">
        <v>19500</v>
      </c>
      <c r="O256" s="411"/>
      <c r="P256" s="411"/>
      <c r="Q256" s="310"/>
      <c r="R256" s="310"/>
      <c r="S256" s="410"/>
      <c r="T256" s="410"/>
      <c r="U256" s="168"/>
      <c r="V256" s="168"/>
      <c r="W256" s="168"/>
      <c r="X256" s="168"/>
    </row>
    <row r="257" spans="1:24">
      <c r="A257" s="306">
        <v>8</v>
      </c>
      <c r="B257" s="312" t="s">
        <v>800</v>
      </c>
      <c r="C257" s="409"/>
      <c r="D257" s="410"/>
      <c r="E257" s="310"/>
      <c r="F257" s="310"/>
      <c r="G257" s="411"/>
      <c r="H257" s="411"/>
      <c r="I257" s="310">
        <v>15800</v>
      </c>
      <c r="J257" s="310">
        <v>15800</v>
      </c>
      <c r="K257" s="310"/>
      <c r="L257" s="310"/>
      <c r="M257" s="310">
        <v>15800</v>
      </c>
      <c r="N257" s="310">
        <v>15800</v>
      </c>
      <c r="O257" s="411"/>
      <c r="P257" s="411"/>
      <c r="Q257" s="310"/>
      <c r="R257" s="310"/>
      <c r="S257" s="410"/>
      <c r="T257" s="410"/>
      <c r="U257" s="168"/>
      <c r="V257" s="168"/>
      <c r="W257" s="168"/>
      <c r="X257" s="168"/>
    </row>
    <row r="258" spans="1:24">
      <c r="A258" s="306">
        <v>9</v>
      </c>
      <c r="B258" s="312" t="s">
        <v>801</v>
      </c>
      <c r="C258" s="409"/>
      <c r="D258" s="410"/>
      <c r="E258" s="310"/>
      <c r="F258" s="310"/>
      <c r="G258" s="411"/>
      <c r="H258" s="411"/>
      <c r="I258" s="310">
        <v>18600</v>
      </c>
      <c r="J258" s="310">
        <v>18600</v>
      </c>
      <c r="K258" s="310"/>
      <c r="L258" s="310"/>
      <c r="M258" s="310">
        <v>18600</v>
      </c>
      <c r="N258" s="310">
        <v>18600</v>
      </c>
      <c r="O258" s="411"/>
      <c r="P258" s="411"/>
      <c r="Q258" s="310"/>
      <c r="R258" s="310"/>
      <c r="S258" s="410"/>
      <c r="T258" s="410"/>
      <c r="U258" s="168"/>
      <c r="V258" s="168"/>
      <c r="W258" s="168"/>
      <c r="X258" s="168"/>
    </row>
    <row r="259" spans="1:24">
      <c r="A259" s="306">
        <v>10</v>
      </c>
      <c r="B259" s="312" t="s">
        <v>802</v>
      </c>
      <c r="C259" s="409"/>
      <c r="D259" s="410"/>
      <c r="E259" s="310"/>
      <c r="F259" s="310"/>
      <c r="G259" s="411"/>
      <c r="H259" s="411"/>
      <c r="I259" s="310">
        <v>2200</v>
      </c>
      <c r="J259" s="310">
        <v>2200</v>
      </c>
      <c r="K259" s="310"/>
      <c r="L259" s="310"/>
      <c r="M259" s="310">
        <v>2200</v>
      </c>
      <c r="N259" s="310">
        <v>2200</v>
      </c>
      <c r="O259" s="411"/>
      <c r="P259" s="411"/>
      <c r="Q259" s="310">
        <v>1100</v>
      </c>
      <c r="R259" s="310">
        <v>1100</v>
      </c>
      <c r="S259" s="410"/>
      <c r="T259" s="410"/>
      <c r="U259" s="168"/>
      <c r="V259" s="168"/>
      <c r="W259" s="168"/>
      <c r="X259" s="168"/>
    </row>
    <row r="260" spans="1:24">
      <c r="A260" s="306">
        <v>11</v>
      </c>
      <c r="B260" s="312" t="s">
        <v>803</v>
      </c>
      <c r="C260" s="409"/>
      <c r="D260" s="410"/>
      <c r="E260" s="310"/>
      <c r="F260" s="310"/>
      <c r="G260" s="411"/>
      <c r="H260" s="411"/>
      <c r="I260" s="310">
        <v>6500</v>
      </c>
      <c r="J260" s="310">
        <v>6500</v>
      </c>
      <c r="K260" s="310"/>
      <c r="L260" s="310"/>
      <c r="M260" s="310">
        <v>6500</v>
      </c>
      <c r="N260" s="310">
        <v>6500</v>
      </c>
      <c r="O260" s="411"/>
      <c r="P260" s="411"/>
      <c r="Q260" s="310">
        <v>3250</v>
      </c>
      <c r="R260" s="310">
        <v>3250</v>
      </c>
      <c r="S260" s="410"/>
      <c r="T260" s="410"/>
      <c r="U260" s="168"/>
      <c r="V260" s="168"/>
      <c r="W260" s="168"/>
      <c r="X260" s="168"/>
    </row>
    <row r="261" spans="1:24">
      <c r="A261" s="306">
        <v>12</v>
      </c>
      <c r="B261" s="312" t="s">
        <v>804</v>
      </c>
      <c r="C261" s="409"/>
      <c r="D261" s="410"/>
      <c r="E261" s="310"/>
      <c r="F261" s="310"/>
      <c r="G261" s="411"/>
      <c r="H261" s="411"/>
      <c r="I261" s="310">
        <v>5500</v>
      </c>
      <c r="J261" s="310">
        <v>5500</v>
      </c>
      <c r="K261" s="310"/>
      <c r="L261" s="310"/>
      <c r="M261" s="310">
        <v>5500</v>
      </c>
      <c r="N261" s="310">
        <v>5500</v>
      </c>
      <c r="O261" s="411"/>
      <c r="P261" s="411"/>
      <c r="Q261" s="310">
        <v>2750</v>
      </c>
      <c r="R261" s="310">
        <v>2750</v>
      </c>
      <c r="S261" s="410"/>
      <c r="T261" s="410"/>
      <c r="U261" s="168"/>
      <c r="V261" s="168"/>
      <c r="W261" s="168"/>
      <c r="X261" s="168"/>
    </row>
    <row r="262" spans="1:24">
      <c r="A262" s="306">
        <v>13</v>
      </c>
      <c r="B262" s="312" t="s">
        <v>805</v>
      </c>
      <c r="C262" s="409"/>
      <c r="D262" s="410"/>
      <c r="E262" s="310"/>
      <c r="F262" s="310"/>
      <c r="G262" s="411"/>
      <c r="H262" s="411"/>
      <c r="I262" s="310">
        <v>2700</v>
      </c>
      <c r="J262" s="310">
        <v>2700</v>
      </c>
      <c r="K262" s="310"/>
      <c r="L262" s="310"/>
      <c r="M262" s="310">
        <v>2700</v>
      </c>
      <c r="N262" s="310">
        <v>2700</v>
      </c>
      <c r="O262" s="411"/>
      <c r="P262" s="411"/>
      <c r="Q262" s="310">
        <v>1350</v>
      </c>
      <c r="R262" s="310">
        <v>1350</v>
      </c>
      <c r="S262" s="410"/>
      <c r="T262" s="410"/>
      <c r="U262" s="168"/>
      <c r="V262" s="168"/>
      <c r="W262" s="168"/>
      <c r="X262" s="168"/>
    </row>
    <row r="263" spans="1:24">
      <c r="A263" s="306">
        <v>14</v>
      </c>
      <c r="B263" s="312" t="s">
        <v>806</v>
      </c>
      <c r="C263" s="409"/>
      <c r="D263" s="410"/>
      <c r="E263" s="310"/>
      <c r="F263" s="310"/>
      <c r="G263" s="411"/>
      <c r="H263" s="411"/>
      <c r="I263" s="310">
        <v>13900</v>
      </c>
      <c r="J263" s="310">
        <v>13900</v>
      </c>
      <c r="K263" s="310"/>
      <c r="L263" s="310"/>
      <c r="M263" s="310">
        <v>13900</v>
      </c>
      <c r="N263" s="310">
        <v>13900</v>
      </c>
      <c r="O263" s="411"/>
      <c r="P263" s="411"/>
      <c r="Q263" s="310">
        <v>6950</v>
      </c>
      <c r="R263" s="310">
        <v>6950</v>
      </c>
      <c r="S263" s="410"/>
      <c r="T263" s="410"/>
      <c r="U263" s="168"/>
      <c r="V263" s="168"/>
      <c r="W263" s="168"/>
      <c r="X263" s="168"/>
    </row>
    <row r="264" spans="1:24">
      <c r="A264" s="306">
        <v>15</v>
      </c>
      <c r="B264" s="312" t="s">
        <v>807</v>
      </c>
      <c r="C264" s="409"/>
      <c r="D264" s="410"/>
      <c r="E264" s="310"/>
      <c r="F264" s="310"/>
      <c r="G264" s="411"/>
      <c r="H264" s="411"/>
      <c r="I264" s="310">
        <v>9300</v>
      </c>
      <c r="J264" s="310">
        <v>9300</v>
      </c>
      <c r="K264" s="310"/>
      <c r="L264" s="310"/>
      <c r="M264" s="310">
        <v>9300</v>
      </c>
      <c r="N264" s="310">
        <v>9300</v>
      </c>
      <c r="O264" s="411"/>
      <c r="P264" s="411"/>
      <c r="Q264" s="310"/>
      <c r="R264" s="310"/>
      <c r="S264" s="410"/>
      <c r="T264" s="410"/>
      <c r="U264" s="168"/>
      <c r="V264" s="168"/>
      <c r="W264" s="168"/>
      <c r="X264" s="168"/>
    </row>
    <row r="265" spans="1:24">
      <c r="A265" s="306">
        <v>16</v>
      </c>
      <c r="B265" s="312" t="s">
        <v>808</v>
      </c>
      <c r="C265" s="409"/>
      <c r="D265" s="410"/>
      <c r="E265" s="310"/>
      <c r="F265" s="310"/>
      <c r="G265" s="411"/>
      <c r="H265" s="411"/>
      <c r="I265" s="310">
        <v>13000</v>
      </c>
      <c r="J265" s="310">
        <v>13000</v>
      </c>
      <c r="K265" s="310"/>
      <c r="L265" s="310"/>
      <c r="M265" s="310">
        <v>13000</v>
      </c>
      <c r="N265" s="310">
        <v>13000</v>
      </c>
      <c r="O265" s="411"/>
      <c r="P265" s="411"/>
      <c r="Q265" s="310"/>
      <c r="R265" s="310"/>
      <c r="S265" s="410"/>
      <c r="T265" s="410"/>
      <c r="U265" s="168"/>
      <c r="V265" s="168"/>
      <c r="W265" s="168"/>
      <c r="X265" s="168"/>
    </row>
    <row r="266" spans="1:24">
      <c r="A266" s="306">
        <v>17</v>
      </c>
      <c r="B266" s="312" t="s">
        <v>809</v>
      </c>
      <c r="C266" s="409"/>
      <c r="D266" s="410"/>
      <c r="E266" s="310"/>
      <c r="F266" s="310"/>
      <c r="G266" s="411"/>
      <c r="H266" s="411"/>
      <c r="I266" s="310">
        <v>10200</v>
      </c>
      <c r="J266" s="310">
        <v>10200</v>
      </c>
      <c r="K266" s="310"/>
      <c r="L266" s="310"/>
      <c r="M266" s="310">
        <v>10200</v>
      </c>
      <c r="N266" s="310">
        <v>10200</v>
      </c>
      <c r="O266" s="411"/>
      <c r="P266" s="411"/>
      <c r="Q266" s="310"/>
      <c r="R266" s="310"/>
      <c r="S266" s="410"/>
      <c r="T266" s="410"/>
      <c r="U266" s="168"/>
      <c r="V266" s="168"/>
      <c r="W266" s="168"/>
      <c r="X266" s="168"/>
    </row>
    <row r="267" spans="1:24">
      <c r="A267" s="306">
        <v>18</v>
      </c>
      <c r="B267" s="312" t="s">
        <v>810</v>
      </c>
      <c r="C267" s="409"/>
      <c r="D267" s="410"/>
      <c r="E267" s="310"/>
      <c r="F267" s="310"/>
      <c r="G267" s="411"/>
      <c r="H267" s="411"/>
      <c r="I267" s="310">
        <v>4600</v>
      </c>
      <c r="J267" s="310">
        <v>4600</v>
      </c>
      <c r="K267" s="310"/>
      <c r="L267" s="310"/>
      <c r="M267" s="310">
        <v>4600</v>
      </c>
      <c r="N267" s="310">
        <v>4600</v>
      </c>
      <c r="O267" s="411"/>
      <c r="P267" s="411"/>
      <c r="Q267" s="310"/>
      <c r="R267" s="310"/>
      <c r="S267" s="410"/>
      <c r="T267" s="410"/>
      <c r="U267" s="168"/>
      <c r="V267" s="168"/>
      <c r="W267" s="168"/>
      <c r="X267" s="168"/>
    </row>
    <row r="268" spans="1:24">
      <c r="A268" s="306">
        <v>19</v>
      </c>
      <c r="B268" s="312" t="s">
        <v>811</v>
      </c>
      <c r="C268" s="314"/>
      <c r="D268" s="314"/>
      <c r="E268" s="310"/>
      <c r="F268" s="310"/>
      <c r="G268" s="310"/>
      <c r="H268" s="310"/>
      <c r="I268" s="310">
        <v>14900</v>
      </c>
      <c r="J268" s="310">
        <v>14900</v>
      </c>
      <c r="K268" s="310"/>
      <c r="L268" s="310"/>
      <c r="M268" s="310">
        <v>14900</v>
      </c>
      <c r="N268" s="310">
        <v>14900</v>
      </c>
      <c r="O268" s="310"/>
      <c r="P268" s="310"/>
      <c r="Q268" s="310"/>
      <c r="R268" s="310"/>
      <c r="S268" s="306"/>
      <c r="T268" s="306"/>
      <c r="U268" s="168"/>
      <c r="V268" s="168"/>
      <c r="W268" s="168"/>
      <c r="X268" s="168"/>
    </row>
    <row r="269" spans="1:24">
      <c r="A269" s="306">
        <v>20</v>
      </c>
      <c r="B269" s="312" t="s">
        <v>812</v>
      </c>
      <c r="C269" s="314"/>
      <c r="D269" s="314"/>
      <c r="E269" s="310"/>
      <c r="F269" s="310"/>
      <c r="G269" s="310"/>
      <c r="H269" s="310"/>
      <c r="I269" s="310">
        <v>3700</v>
      </c>
      <c r="J269" s="310">
        <v>3700</v>
      </c>
      <c r="K269" s="310"/>
      <c r="L269" s="310"/>
      <c r="M269" s="310">
        <v>3700</v>
      </c>
      <c r="N269" s="310">
        <v>3700</v>
      </c>
      <c r="O269" s="310"/>
      <c r="P269" s="310"/>
      <c r="Q269" s="310"/>
      <c r="R269" s="310"/>
      <c r="S269" s="306"/>
      <c r="T269" s="306"/>
      <c r="U269" s="168"/>
      <c r="V269" s="168"/>
      <c r="W269" s="168"/>
      <c r="X269" s="168"/>
    </row>
    <row r="270" spans="1:24">
      <c r="A270" s="306">
        <v>21</v>
      </c>
      <c r="B270" s="312" t="s">
        <v>813</v>
      </c>
      <c r="C270" s="314"/>
      <c r="D270" s="314"/>
      <c r="E270" s="310"/>
      <c r="F270" s="310"/>
      <c r="G270" s="310"/>
      <c r="H270" s="310"/>
      <c r="I270" s="310">
        <v>7400</v>
      </c>
      <c r="J270" s="310">
        <v>7400</v>
      </c>
      <c r="K270" s="310"/>
      <c r="L270" s="310"/>
      <c r="M270" s="310">
        <v>7400</v>
      </c>
      <c r="N270" s="310">
        <v>7400</v>
      </c>
      <c r="O270" s="310"/>
      <c r="P270" s="310"/>
      <c r="Q270" s="310"/>
      <c r="R270" s="310"/>
      <c r="S270" s="306"/>
      <c r="T270" s="306"/>
      <c r="U270" s="168"/>
      <c r="V270" s="168"/>
      <c r="W270" s="168"/>
      <c r="X270" s="168"/>
    </row>
    <row r="271" spans="1:24">
      <c r="A271" s="306">
        <v>22</v>
      </c>
      <c r="B271" s="312" t="s">
        <v>814</v>
      </c>
      <c r="C271" s="314"/>
      <c r="D271" s="314"/>
      <c r="E271" s="310"/>
      <c r="F271" s="310"/>
      <c r="G271" s="310"/>
      <c r="H271" s="310"/>
      <c r="I271" s="310">
        <v>8300</v>
      </c>
      <c r="J271" s="310">
        <v>8300</v>
      </c>
      <c r="K271" s="310"/>
      <c r="L271" s="310"/>
      <c r="M271" s="310">
        <v>8300</v>
      </c>
      <c r="N271" s="310">
        <v>8300</v>
      </c>
      <c r="O271" s="310"/>
      <c r="P271" s="310"/>
      <c r="Q271" s="310"/>
      <c r="R271" s="310"/>
      <c r="S271" s="306"/>
      <c r="T271" s="306"/>
      <c r="U271" s="168"/>
      <c r="V271" s="168"/>
      <c r="W271" s="168"/>
      <c r="X271" s="168"/>
    </row>
    <row r="272" spans="1:24">
      <c r="A272" s="306">
        <v>23</v>
      </c>
      <c r="B272" s="312" t="s">
        <v>815</v>
      </c>
      <c r="C272" s="314"/>
      <c r="D272" s="314"/>
      <c r="E272" s="310"/>
      <c r="F272" s="310"/>
      <c r="G272" s="310"/>
      <c r="H272" s="310"/>
      <c r="I272" s="310">
        <v>5500</v>
      </c>
      <c r="J272" s="310">
        <v>5500</v>
      </c>
      <c r="K272" s="310"/>
      <c r="L272" s="310"/>
      <c r="M272" s="310">
        <v>5500</v>
      </c>
      <c r="N272" s="310">
        <v>5500</v>
      </c>
      <c r="O272" s="310"/>
      <c r="P272" s="310"/>
      <c r="Q272" s="310">
        <v>2750</v>
      </c>
      <c r="R272" s="310">
        <v>2750</v>
      </c>
      <c r="S272" s="306"/>
      <c r="T272" s="306"/>
      <c r="U272" s="168"/>
      <c r="V272" s="168"/>
      <c r="W272" s="168"/>
      <c r="X272" s="168"/>
    </row>
    <row r="273" spans="1:24">
      <c r="A273" s="306">
        <v>24</v>
      </c>
      <c r="B273" s="312" t="s">
        <v>816</v>
      </c>
      <c r="C273" s="314"/>
      <c r="D273" s="314"/>
      <c r="E273" s="310"/>
      <c r="F273" s="310"/>
      <c r="G273" s="310"/>
      <c r="H273" s="310"/>
      <c r="I273" s="310">
        <v>5500</v>
      </c>
      <c r="J273" s="310">
        <v>5500</v>
      </c>
      <c r="K273" s="310"/>
      <c r="L273" s="310"/>
      <c r="M273" s="310">
        <v>5500</v>
      </c>
      <c r="N273" s="310">
        <v>5500</v>
      </c>
      <c r="O273" s="310"/>
      <c r="P273" s="310"/>
      <c r="Q273" s="310">
        <v>2750</v>
      </c>
      <c r="R273" s="310">
        <v>2750</v>
      </c>
      <c r="S273" s="306"/>
      <c r="T273" s="306"/>
      <c r="U273" s="168"/>
      <c r="V273" s="168"/>
      <c r="W273" s="168"/>
      <c r="X273" s="168"/>
    </row>
    <row r="274" spans="1:24">
      <c r="A274" s="306">
        <v>25</v>
      </c>
      <c r="B274" s="312" t="s">
        <v>817</v>
      </c>
      <c r="C274" s="314"/>
      <c r="D274" s="314"/>
      <c r="E274" s="310"/>
      <c r="F274" s="310"/>
      <c r="G274" s="310"/>
      <c r="H274" s="310"/>
      <c r="I274" s="310">
        <v>9300</v>
      </c>
      <c r="J274" s="310">
        <v>9300</v>
      </c>
      <c r="K274" s="310"/>
      <c r="L274" s="310"/>
      <c r="M274" s="310">
        <v>9300</v>
      </c>
      <c r="N274" s="310">
        <v>9300</v>
      </c>
      <c r="O274" s="310"/>
      <c r="P274" s="310"/>
      <c r="Q274" s="310">
        <v>4650</v>
      </c>
      <c r="R274" s="310">
        <v>4650</v>
      </c>
      <c r="S274" s="306"/>
      <c r="T274" s="306"/>
      <c r="U274" s="168"/>
      <c r="V274" s="168"/>
      <c r="W274" s="168"/>
      <c r="X274" s="168"/>
    </row>
    <row r="275" spans="1:24">
      <c r="A275" s="306">
        <v>26</v>
      </c>
      <c r="B275" s="312" t="s">
        <v>818</v>
      </c>
      <c r="C275" s="314"/>
      <c r="D275" s="314"/>
      <c r="E275" s="310"/>
      <c r="F275" s="310"/>
      <c r="G275" s="310"/>
      <c r="H275" s="310"/>
      <c r="I275" s="310">
        <v>11150</v>
      </c>
      <c r="J275" s="310">
        <v>11150</v>
      </c>
      <c r="K275" s="310"/>
      <c r="L275" s="310"/>
      <c r="M275" s="310">
        <v>11150</v>
      </c>
      <c r="N275" s="310">
        <v>11150</v>
      </c>
      <c r="O275" s="310"/>
      <c r="P275" s="310"/>
      <c r="Q275" s="310">
        <v>5575</v>
      </c>
      <c r="R275" s="310">
        <v>5575</v>
      </c>
      <c r="S275" s="306"/>
      <c r="T275" s="306"/>
      <c r="U275" s="168"/>
      <c r="V275" s="168"/>
      <c r="W275" s="168"/>
      <c r="X275" s="168"/>
    </row>
    <row r="276" spans="1:24">
      <c r="A276" s="306"/>
      <c r="B276" s="294"/>
      <c r="C276" s="314"/>
      <c r="D276" s="314"/>
      <c r="E276" s="310"/>
      <c r="F276" s="310"/>
      <c r="G276" s="310"/>
      <c r="H276" s="310"/>
      <c r="I276" s="310"/>
      <c r="J276" s="310"/>
      <c r="K276" s="310"/>
      <c r="L276" s="310"/>
      <c r="M276" s="310"/>
      <c r="N276" s="310"/>
      <c r="O276" s="310"/>
      <c r="P276" s="310"/>
      <c r="Q276" s="310"/>
      <c r="R276" s="310"/>
      <c r="S276" s="306"/>
      <c r="T276" s="306"/>
      <c r="U276" s="168"/>
      <c r="V276" s="168"/>
      <c r="W276" s="168"/>
      <c r="X276" s="168"/>
    </row>
    <row r="277" spans="1:24">
      <c r="A277" s="401" t="s">
        <v>474</v>
      </c>
      <c r="B277" s="402" t="s">
        <v>468</v>
      </c>
      <c r="C277" s="302"/>
      <c r="D277" s="302"/>
      <c r="E277" s="404"/>
      <c r="F277" s="404"/>
      <c r="G277" s="404">
        <f t="shared" ref="G277:R277" si="25">G278</f>
        <v>0</v>
      </c>
      <c r="H277" s="404">
        <f t="shared" si="25"/>
        <v>0</v>
      </c>
      <c r="I277" s="404">
        <f t="shared" si="25"/>
        <v>80050</v>
      </c>
      <c r="J277" s="404">
        <f t="shared" si="25"/>
        <v>80050</v>
      </c>
      <c r="K277" s="404">
        <f t="shared" si="25"/>
        <v>0</v>
      </c>
      <c r="L277" s="404">
        <f t="shared" si="25"/>
        <v>0</v>
      </c>
      <c r="M277" s="404">
        <f t="shared" si="25"/>
        <v>80050</v>
      </c>
      <c r="N277" s="404">
        <f t="shared" si="25"/>
        <v>80050</v>
      </c>
      <c r="O277" s="404">
        <f t="shared" si="25"/>
        <v>0</v>
      </c>
      <c r="P277" s="404">
        <f t="shared" si="25"/>
        <v>0</v>
      </c>
      <c r="Q277" s="404">
        <f t="shared" si="25"/>
        <v>22750</v>
      </c>
      <c r="R277" s="404">
        <f t="shared" si="25"/>
        <v>22750</v>
      </c>
      <c r="S277" s="413"/>
      <c r="T277" s="413"/>
      <c r="U277" s="168"/>
      <c r="V277" s="168"/>
      <c r="W277" s="168"/>
      <c r="X277" s="168"/>
    </row>
    <row r="278" spans="1:24">
      <c r="A278" s="422"/>
      <c r="B278" s="423" t="s">
        <v>608</v>
      </c>
      <c r="C278" s="422"/>
      <c r="D278" s="422"/>
      <c r="E278" s="404"/>
      <c r="F278" s="404"/>
      <c r="G278" s="404">
        <f t="shared" ref="G278:R278" si="26">SUM(G280:G296)</f>
        <v>0</v>
      </c>
      <c r="H278" s="404">
        <f t="shared" si="26"/>
        <v>0</v>
      </c>
      <c r="I278" s="404">
        <f t="shared" si="26"/>
        <v>80050</v>
      </c>
      <c r="J278" s="404">
        <f t="shared" si="26"/>
        <v>80050</v>
      </c>
      <c r="K278" s="404">
        <f t="shared" si="26"/>
        <v>0</v>
      </c>
      <c r="L278" s="404">
        <f t="shared" si="26"/>
        <v>0</v>
      </c>
      <c r="M278" s="404">
        <f t="shared" si="26"/>
        <v>80050</v>
      </c>
      <c r="N278" s="404">
        <f t="shared" si="26"/>
        <v>80050</v>
      </c>
      <c r="O278" s="404">
        <f t="shared" si="26"/>
        <v>0</v>
      </c>
      <c r="P278" s="404">
        <f t="shared" si="26"/>
        <v>0</v>
      </c>
      <c r="Q278" s="404">
        <f t="shared" si="26"/>
        <v>22750</v>
      </c>
      <c r="R278" s="404">
        <f t="shared" si="26"/>
        <v>22750</v>
      </c>
      <c r="S278" s="422"/>
      <c r="T278" s="422"/>
      <c r="U278" s="168"/>
      <c r="V278" s="168"/>
      <c r="W278" s="168"/>
      <c r="X278" s="168"/>
    </row>
    <row r="279" spans="1:24" ht="31.5">
      <c r="A279" s="407"/>
      <c r="B279" s="408" t="s">
        <v>580</v>
      </c>
      <c r="C279" s="409"/>
      <c r="D279" s="410"/>
      <c r="E279" s="411"/>
      <c r="F279" s="411"/>
      <c r="G279" s="411"/>
      <c r="H279" s="411"/>
      <c r="I279" s="411"/>
      <c r="J279" s="411"/>
      <c r="K279" s="411"/>
      <c r="L279" s="411"/>
      <c r="M279" s="411"/>
      <c r="N279" s="411"/>
      <c r="O279" s="411"/>
      <c r="P279" s="411"/>
      <c r="Q279" s="411"/>
      <c r="R279" s="411"/>
      <c r="S279" s="410"/>
      <c r="T279" s="410"/>
      <c r="U279" s="168"/>
      <c r="V279" s="168"/>
      <c r="W279" s="168"/>
      <c r="X279" s="168"/>
    </row>
    <row r="280" spans="1:24">
      <c r="A280" s="412" t="s">
        <v>46</v>
      </c>
      <c r="B280" s="312" t="s">
        <v>819</v>
      </c>
      <c r="C280" s="302"/>
      <c r="D280" s="302"/>
      <c r="E280" s="413"/>
      <c r="F280" s="413"/>
      <c r="G280" s="413"/>
      <c r="H280" s="413"/>
      <c r="I280" s="413">
        <v>1950</v>
      </c>
      <c r="J280" s="413">
        <v>1950</v>
      </c>
      <c r="K280" s="413"/>
      <c r="L280" s="413"/>
      <c r="M280" s="413">
        <v>1950</v>
      </c>
      <c r="N280" s="413">
        <v>1950</v>
      </c>
      <c r="O280" s="413"/>
      <c r="P280" s="413"/>
      <c r="Q280" s="413"/>
      <c r="R280" s="413"/>
      <c r="S280" s="413"/>
      <c r="T280" s="413"/>
      <c r="U280" s="168"/>
      <c r="V280" s="168"/>
      <c r="W280" s="168"/>
      <c r="X280" s="168"/>
    </row>
    <row r="281" spans="1:24">
      <c r="A281" s="242" t="s">
        <v>48</v>
      </c>
      <c r="B281" s="312" t="s">
        <v>820</v>
      </c>
      <c r="C281" s="302"/>
      <c r="D281" s="302"/>
      <c r="E281" s="413"/>
      <c r="F281" s="413"/>
      <c r="G281" s="413"/>
      <c r="H281" s="413"/>
      <c r="I281" s="413">
        <v>2600</v>
      </c>
      <c r="J281" s="413">
        <v>2600</v>
      </c>
      <c r="K281" s="413"/>
      <c r="L281" s="413"/>
      <c r="M281" s="413">
        <v>2600</v>
      </c>
      <c r="N281" s="413">
        <v>2600</v>
      </c>
      <c r="O281" s="413"/>
      <c r="P281" s="413"/>
      <c r="Q281" s="413"/>
      <c r="R281" s="413"/>
      <c r="S281" s="413"/>
      <c r="T281" s="413"/>
      <c r="U281" s="168"/>
      <c r="V281" s="168"/>
      <c r="W281" s="168"/>
      <c r="X281" s="168"/>
    </row>
    <row r="282" spans="1:24">
      <c r="A282" s="242" t="s">
        <v>50</v>
      </c>
      <c r="B282" s="312" t="s">
        <v>821</v>
      </c>
      <c r="C282" s="302"/>
      <c r="D282" s="302"/>
      <c r="E282" s="413"/>
      <c r="F282" s="413"/>
      <c r="G282" s="413"/>
      <c r="H282" s="413"/>
      <c r="I282" s="413">
        <v>1300</v>
      </c>
      <c r="J282" s="413">
        <v>1300</v>
      </c>
      <c r="K282" s="413"/>
      <c r="L282" s="413"/>
      <c r="M282" s="413">
        <v>1300</v>
      </c>
      <c r="N282" s="413">
        <v>1300</v>
      </c>
      <c r="O282" s="413"/>
      <c r="P282" s="413"/>
      <c r="Q282" s="413"/>
      <c r="R282" s="413"/>
      <c r="S282" s="413"/>
      <c r="T282" s="413"/>
      <c r="U282" s="168"/>
      <c r="V282" s="168"/>
      <c r="W282" s="168"/>
      <c r="X282" s="168"/>
    </row>
    <row r="283" spans="1:24">
      <c r="A283" s="242" t="s">
        <v>52</v>
      </c>
      <c r="B283" s="312" t="s">
        <v>822</v>
      </c>
      <c r="C283" s="302"/>
      <c r="D283" s="302"/>
      <c r="E283" s="413"/>
      <c r="F283" s="413"/>
      <c r="G283" s="413"/>
      <c r="H283" s="413"/>
      <c r="I283" s="413">
        <v>3900</v>
      </c>
      <c r="J283" s="413">
        <v>3900</v>
      </c>
      <c r="K283" s="413"/>
      <c r="L283" s="413"/>
      <c r="M283" s="413">
        <v>3900</v>
      </c>
      <c r="N283" s="413">
        <v>3900</v>
      </c>
      <c r="O283" s="413"/>
      <c r="P283" s="413"/>
      <c r="Q283" s="413"/>
      <c r="R283" s="413"/>
      <c r="S283" s="413"/>
      <c r="T283" s="413"/>
      <c r="U283" s="168"/>
      <c r="V283" s="168"/>
      <c r="W283" s="168"/>
      <c r="X283" s="168"/>
    </row>
    <row r="284" spans="1:24">
      <c r="A284" s="242" t="s">
        <v>54</v>
      </c>
      <c r="B284" s="312" t="s">
        <v>823</v>
      </c>
      <c r="C284" s="302"/>
      <c r="D284" s="302"/>
      <c r="E284" s="413"/>
      <c r="F284" s="413"/>
      <c r="G284" s="413"/>
      <c r="H284" s="413"/>
      <c r="I284" s="413">
        <v>5200</v>
      </c>
      <c r="J284" s="413">
        <v>5200</v>
      </c>
      <c r="K284" s="413"/>
      <c r="L284" s="413"/>
      <c r="M284" s="413">
        <v>5200</v>
      </c>
      <c r="N284" s="413">
        <v>5200</v>
      </c>
      <c r="O284" s="413"/>
      <c r="P284" s="413"/>
      <c r="Q284" s="413"/>
      <c r="R284" s="413"/>
      <c r="S284" s="413"/>
      <c r="T284" s="413"/>
      <c r="U284" s="168"/>
      <c r="V284" s="168"/>
      <c r="W284" s="168"/>
      <c r="X284" s="168"/>
    </row>
    <row r="285" spans="1:24">
      <c r="A285" s="242" t="s">
        <v>56</v>
      </c>
      <c r="B285" s="312" t="s">
        <v>824</v>
      </c>
      <c r="C285" s="302"/>
      <c r="D285" s="302"/>
      <c r="E285" s="413"/>
      <c r="F285" s="413"/>
      <c r="G285" s="413"/>
      <c r="H285" s="413"/>
      <c r="I285" s="413">
        <v>5200</v>
      </c>
      <c r="J285" s="413">
        <v>5200</v>
      </c>
      <c r="K285" s="413"/>
      <c r="L285" s="413"/>
      <c r="M285" s="413">
        <v>5200</v>
      </c>
      <c r="N285" s="413">
        <v>5200</v>
      </c>
      <c r="O285" s="413"/>
      <c r="P285" s="413"/>
      <c r="Q285" s="413"/>
      <c r="R285" s="413"/>
      <c r="S285" s="413"/>
      <c r="T285" s="413"/>
      <c r="U285" s="168"/>
      <c r="V285" s="168"/>
      <c r="W285" s="168"/>
      <c r="X285" s="168"/>
    </row>
    <row r="286" spans="1:24">
      <c r="A286" s="242" t="s">
        <v>29</v>
      </c>
      <c r="B286" s="312" t="s">
        <v>825</v>
      </c>
      <c r="C286" s="302"/>
      <c r="D286" s="302"/>
      <c r="E286" s="413"/>
      <c r="F286" s="413"/>
      <c r="G286" s="413"/>
      <c r="H286" s="413"/>
      <c r="I286" s="413">
        <v>5200</v>
      </c>
      <c r="J286" s="413">
        <v>5200</v>
      </c>
      <c r="K286" s="413"/>
      <c r="L286" s="413"/>
      <c r="M286" s="413">
        <v>5200</v>
      </c>
      <c r="N286" s="413">
        <v>5200</v>
      </c>
      <c r="O286" s="413"/>
      <c r="P286" s="413"/>
      <c r="Q286" s="413"/>
      <c r="R286" s="413"/>
      <c r="S286" s="413"/>
      <c r="T286" s="413"/>
      <c r="U286" s="168"/>
      <c r="V286" s="168"/>
      <c r="W286" s="168"/>
      <c r="X286" s="168"/>
    </row>
    <row r="287" spans="1:24">
      <c r="A287" s="242" t="s">
        <v>59</v>
      </c>
      <c r="B287" s="312" t="s">
        <v>826</v>
      </c>
      <c r="C287" s="302"/>
      <c r="D287" s="302"/>
      <c r="E287" s="413"/>
      <c r="F287" s="413"/>
      <c r="G287" s="413"/>
      <c r="H287" s="413"/>
      <c r="I287" s="413">
        <v>4550</v>
      </c>
      <c r="J287" s="413">
        <v>4550</v>
      </c>
      <c r="K287" s="413"/>
      <c r="L287" s="413"/>
      <c r="M287" s="413">
        <v>4550</v>
      </c>
      <c r="N287" s="413">
        <v>4550</v>
      </c>
      <c r="O287" s="413"/>
      <c r="P287" s="413"/>
      <c r="Q287" s="413">
        <v>4550</v>
      </c>
      <c r="R287" s="413">
        <v>4550</v>
      </c>
      <c r="S287" s="413"/>
      <c r="T287" s="413"/>
      <c r="U287" s="168"/>
      <c r="V287" s="168"/>
      <c r="W287" s="168"/>
      <c r="X287" s="168"/>
    </row>
    <row r="288" spans="1:24">
      <c r="A288" s="242" t="s">
        <v>61</v>
      </c>
      <c r="B288" s="312" t="s">
        <v>827</v>
      </c>
      <c r="C288" s="302"/>
      <c r="D288" s="302"/>
      <c r="E288" s="413"/>
      <c r="F288" s="413"/>
      <c r="G288" s="413"/>
      <c r="H288" s="413"/>
      <c r="I288" s="413">
        <v>5200</v>
      </c>
      <c r="J288" s="413">
        <v>5200</v>
      </c>
      <c r="K288" s="413"/>
      <c r="L288" s="413"/>
      <c r="M288" s="413">
        <v>5200</v>
      </c>
      <c r="N288" s="413">
        <v>5200</v>
      </c>
      <c r="O288" s="413"/>
      <c r="P288" s="413"/>
      <c r="Q288" s="413">
        <v>5200</v>
      </c>
      <c r="R288" s="413">
        <v>5200</v>
      </c>
      <c r="S288" s="413"/>
      <c r="T288" s="413"/>
      <c r="U288" s="168"/>
      <c r="V288" s="168"/>
      <c r="W288" s="168"/>
      <c r="X288" s="168"/>
    </row>
    <row r="289" spans="1:24">
      <c r="A289" s="242" t="s">
        <v>63</v>
      </c>
      <c r="B289" s="312" t="s">
        <v>828</v>
      </c>
      <c r="C289" s="302"/>
      <c r="D289" s="302"/>
      <c r="E289" s="413"/>
      <c r="F289" s="413"/>
      <c r="G289" s="413"/>
      <c r="H289" s="413"/>
      <c r="I289" s="413">
        <v>4800</v>
      </c>
      <c r="J289" s="413">
        <v>4800</v>
      </c>
      <c r="K289" s="413"/>
      <c r="L289" s="413"/>
      <c r="M289" s="413">
        <v>4800</v>
      </c>
      <c r="N289" s="413">
        <v>4800</v>
      </c>
      <c r="O289" s="413"/>
      <c r="P289" s="413"/>
      <c r="Q289" s="413"/>
      <c r="R289" s="413"/>
      <c r="S289" s="413"/>
      <c r="T289" s="413"/>
      <c r="U289" s="168"/>
      <c r="V289" s="168"/>
      <c r="W289" s="168"/>
      <c r="X289" s="168"/>
    </row>
    <row r="290" spans="1:24">
      <c r="A290" s="242" t="s">
        <v>65</v>
      </c>
      <c r="B290" s="312" t="s">
        <v>829</v>
      </c>
      <c r="C290" s="302"/>
      <c r="D290" s="302"/>
      <c r="E290" s="413"/>
      <c r="F290" s="413"/>
      <c r="G290" s="413"/>
      <c r="H290" s="413"/>
      <c r="I290" s="413">
        <v>5200</v>
      </c>
      <c r="J290" s="413">
        <v>5200</v>
      </c>
      <c r="K290" s="413"/>
      <c r="L290" s="413"/>
      <c r="M290" s="413">
        <v>5200</v>
      </c>
      <c r="N290" s="413">
        <v>5200</v>
      </c>
      <c r="O290" s="413"/>
      <c r="P290" s="413"/>
      <c r="Q290" s="413"/>
      <c r="R290" s="413"/>
      <c r="S290" s="413"/>
      <c r="T290" s="413"/>
      <c r="U290" s="168"/>
      <c r="V290" s="168"/>
      <c r="W290" s="168"/>
      <c r="X290" s="168"/>
    </row>
    <row r="291" spans="1:24">
      <c r="A291" s="242" t="s">
        <v>67</v>
      </c>
      <c r="B291" s="312" t="s">
        <v>830</v>
      </c>
      <c r="C291" s="302"/>
      <c r="D291" s="302"/>
      <c r="E291" s="413"/>
      <c r="F291" s="413"/>
      <c r="G291" s="413"/>
      <c r="H291" s="413"/>
      <c r="I291" s="413">
        <v>1950</v>
      </c>
      <c r="J291" s="413">
        <v>1950</v>
      </c>
      <c r="K291" s="413"/>
      <c r="L291" s="413"/>
      <c r="M291" s="413">
        <v>1950</v>
      </c>
      <c r="N291" s="413">
        <v>1950</v>
      </c>
      <c r="O291" s="413"/>
      <c r="P291" s="413"/>
      <c r="Q291" s="413">
        <v>0</v>
      </c>
      <c r="R291" s="413"/>
      <c r="S291" s="413"/>
      <c r="T291" s="413"/>
      <c r="U291" s="168"/>
      <c r="V291" s="168"/>
      <c r="W291" s="168"/>
      <c r="X291" s="168"/>
    </row>
    <row r="292" spans="1:24">
      <c r="A292" s="242" t="s">
        <v>69</v>
      </c>
      <c r="B292" s="312" t="s">
        <v>569</v>
      </c>
      <c r="C292" s="302"/>
      <c r="D292" s="302"/>
      <c r="E292" s="413"/>
      <c r="F292" s="413"/>
      <c r="G292" s="413"/>
      <c r="H292" s="413"/>
      <c r="I292" s="413">
        <v>13000</v>
      </c>
      <c r="J292" s="413">
        <v>13000</v>
      </c>
      <c r="K292" s="413"/>
      <c r="L292" s="413"/>
      <c r="M292" s="413">
        <v>13000</v>
      </c>
      <c r="N292" s="413">
        <v>13000</v>
      </c>
      <c r="O292" s="413"/>
      <c r="P292" s="413"/>
      <c r="Q292" s="413">
        <v>13000</v>
      </c>
      <c r="R292" s="413">
        <v>13000</v>
      </c>
      <c r="S292" s="413"/>
      <c r="T292" s="413"/>
      <c r="U292" s="168"/>
      <c r="V292" s="168"/>
      <c r="W292" s="168"/>
      <c r="X292" s="168"/>
    </row>
    <row r="293" spans="1:24">
      <c r="A293" s="242" t="s">
        <v>71</v>
      </c>
      <c r="B293" s="312" t="s">
        <v>831</v>
      </c>
      <c r="C293" s="302"/>
      <c r="D293" s="302"/>
      <c r="E293" s="413"/>
      <c r="F293" s="413"/>
      <c r="G293" s="413"/>
      <c r="H293" s="413"/>
      <c r="I293" s="413">
        <v>5200</v>
      </c>
      <c r="J293" s="413">
        <v>5200</v>
      </c>
      <c r="K293" s="413"/>
      <c r="L293" s="413"/>
      <c r="M293" s="413">
        <v>5200</v>
      </c>
      <c r="N293" s="413">
        <v>5200</v>
      </c>
      <c r="O293" s="413"/>
      <c r="P293" s="413"/>
      <c r="Q293" s="413"/>
      <c r="R293" s="413"/>
      <c r="S293" s="413"/>
      <c r="T293" s="413"/>
      <c r="U293" s="168"/>
      <c r="V293" s="168"/>
      <c r="W293" s="168"/>
      <c r="X293" s="168"/>
    </row>
    <row r="294" spans="1:24">
      <c r="A294" s="242" t="s">
        <v>73</v>
      </c>
      <c r="B294" s="312" t="s">
        <v>832</v>
      </c>
      <c r="C294" s="302"/>
      <c r="D294" s="302"/>
      <c r="E294" s="413"/>
      <c r="F294" s="413"/>
      <c r="G294" s="413"/>
      <c r="H294" s="413"/>
      <c r="I294" s="413">
        <v>2600</v>
      </c>
      <c r="J294" s="413">
        <v>2600</v>
      </c>
      <c r="K294" s="413"/>
      <c r="L294" s="413"/>
      <c r="M294" s="413">
        <v>2600</v>
      </c>
      <c r="N294" s="413">
        <v>2600</v>
      </c>
      <c r="O294" s="413"/>
      <c r="P294" s="413"/>
      <c r="Q294" s="413"/>
      <c r="R294" s="413"/>
      <c r="S294" s="413"/>
      <c r="T294" s="413"/>
      <c r="U294" s="168"/>
      <c r="V294" s="168"/>
      <c r="W294" s="168"/>
      <c r="X294" s="168"/>
    </row>
    <row r="295" spans="1:24">
      <c r="A295" s="242" t="s">
        <v>75</v>
      </c>
      <c r="B295" s="312" t="s">
        <v>833</v>
      </c>
      <c r="C295" s="302"/>
      <c r="D295" s="302"/>
      <c r="E295" s="413"/>
      <c r="F295" s="413"/>
      <c r="G295" s="413"/>
      <c r="H295" s="413"/>
      <c r="I295" s="413">
        <v>7400</v>
      </c>
      <c r="J295" s="413">
        <v>7400</v>
      </c>
      <c r="K295" s="413"/>
      <c r="L295" s="413"/>
      <c r="M295" s="413">
        <v>7400</v>
      </c>
      <c r="N295" s="413">
        <v>7400</v>
      </c>
      <c r="O295" s="413"/>
      <c r="P295" s="413"/>
      <c r="Q295" s="413"/>
      <c r="R295" s="413"/>
      <c r="S295" s="413"/>
      <c r="T295" s="413"/>
      <c r="U295" s="168"/>
      <c r="V295" s="168"/>
      <c r="W295" s="168"/>
      <c r="X295" s="168"/>
    </row>
    <row r="296" spans="1:24">
      <c r="A296" s="242" t="s">
        <v>77</v>
      </c>
      <c r="B296" s="312" t="s">
        <v>834</v>
      </c>
      <c r="C296" s="302"/>
      <c r="D296" s="302"/>
      <c r="E296" s="413"/>
      <c r="F296" s="413"/>
      <c r="G296" s="413"/>
      <c r="H296" s="413"/>
      <c r="I296" s="413">
        <v>4800</v>
      </c>
      <c r="J296" s="413">
        <v>4800</v>
      </c>
      <c r="K296" s="413"/>
      <c r="L296" s="413"/>
      <c r="M296" s="413">
        <v>4800</v>
      </c>
      <c r="N296" s="413">
        <v>4800</v>
      </c>
      <c r="O296" s="413"/>
      <c r="P296" s="413"/>
      <c r="Q296" s="413"/>
      <c r="R296" s="413"/>
      <c r="S296" s="413"/>
      <c r="T296" s="413"/>
      <c r="U296" s="168"/>
      <c r="V296" s="168"/>
      <c r="W296" s="168"/>
      <c r="X296" s="168"/>
    </row>
    <row r="297" spans="1:24">
      <c r="A297" s="396" t="s">
        <v>835</v>
      </c>
      <c r="B297" s="433" t="s">
        <v>836</v>
      </c>
      <c r="C297" s="434"/>
      <c r="D297" s="434"/>
      <c r="E297" s="435"/>
      <c r="F297" s="435"/>
      <c r="G297" s="435"/>
      <c r="H297" s="435"/>
      <c r="I297" s="435"/>
      <c r="J297" s="435"/>
      <c r="K297" s="435"/>
      <c r="L297" s="435"/>
      <c r="M297" s="435"/>
      <c r="N297" s="435"/>
      <c r="O297" s="435"/>
      <c r="P297" s="435"/>
      <c r="Q297" s="435"/>
      <c r="R297" s="435"/>
      <c r="S297" s="435"/>
      <c r="T297" s="435"/>
      <c r="U297" s="168"/>
      <c r="V297" s="168"/>
      <c r="W297" s="168"/>
      <c r="X297" s="168"/>
    </row>
    <row r="298" spans="1:24">
      <c r="A298" s="242" t="s">
        <v>79</v>
      </c>
      <c r="B298" s="312" t="s">
        <v>837</v>
      </c>
      <c r="C298" s="302"/>
      <c r="D298" s="302"/>
      <c r="E298" s="413"/>
      <c r="F298" s="413"/>
      <c r="G298" s="413"/>
      <c r="H298" s="413"/>
      <c r="I298" s="413">
        <v>15000</v>
      </c>
      <c r="J298" s="413">
        <v>15000</v>
      </c>
      <c r="K298" s="413"/>
      <c r="L298" s="413"/>
      <c r="M298" s="413"/>
      <c r="N298" s="413"/>
      <c r="O298" s="413"/>
      <c r="P298" s="413"/>
      <c r="Q298" s="413"/>
      <c r="R298" s="413"/>
      <c r="S298" s="413"/>
      <c r="T298" s="413"/>
      <c r="U298" s="168"/>
      <c r="V298" s="168"/>
      <c r="W298" s="168"/>
      <c r="X298" s="168"/>
    </row>
    <row r="299" spans="1:24">
      <c r="A299" s="242" t="s">
        <v>81</v>
      </c>
      <c r="B299" s="312" t="s">
        <v>838</v>
      </c>
      <c r="C299" s="302"/>
      <c r="D299" s="302"/>
      <c r="E299" s="413"/>
      <c r="F299" s="413"/>
      <c r="G299" s="413"/>
      <c r="H299" s="413"/>
      <c r="I299" s="413">
        <v>650</v>
      </c>
      <c r="J299" s="413">
        <v>650</v>
      </c>
      <c r="K299" s="413"/>
      <c r="L299" s="413"/>
      <c r="M299" s="413"/>
      <c r="N299" s="413"/>
      <c r="O299" s="413"/>
      <c r="P299" s="413"/>
      <c r="Q299" s="413"/>
      <c r="R299" s="413"/>
      <c r="S299" s="413"/>
      <c r="T299" s="413"/>
      <c r="U299" s="168"/>
      <c r="V299" s="168"/>
      <c r="W299" s="168"/>
      <c r="X299" s="168"/>
    </row>
    <row r="300" spans="1:24">
      <c r="A300" s="242" t="s">
        <v>83</v>
      </c>
      <c r="B300" s="312" t="s">
        <v>839</v>
      </c>
      <c r="C300" s="302"/>
      <c r="D300" s="302"/>
      <c r="E300" s="413"/>
      <c r="F300" s="413"/>
      <c r="G300" s="413"/>
      <c r="H300" s="413"/>
      <c r="I300" s="413">
        <v>4000</v>
      </c>
      <c r="J300" s="413">
        <v>4000</v>
      </c>
      <c r="K300" s="413"/>
      <c r="L300" s="413"/>
      <c r="M300" s="413"/>
      <c r="N300" s="413"/>
      <c r="O300" s="413"/>
      <c r="P300" s="413"/>
      <c r="Q300" s="413"/>
      <c r="R300" s="413"/>
      <c r="S300" s="413"/>
      <c r="T300" s="413"/>
      <c r="U300" s="168"/>
      <c r="V300" s="168"/>
      <c r="W300" s="168"/>
      <c r="X300" s="168"/>
    </row>
    <row r="301" spans="1:24">
      <c r="A301" s="306"/>
      <c r="B301" s="294"/>
      <c r="C301" s="314"/>
      <c r="D301" s="314"/>
      <c r="E301" s="310"/>
      <c r="F301" s="310"/>
      <c r="G301" s="310"/>
      <c r="H301" s="310"/>
      <c r="I301" s="310"/>
      <c r="J301" s="310"/>
      <c r="K301" s="310"/>
      <c r="L301" s="310"/>
      <c r="M301" s="310"/>
      <c r="N301" s="310"/>
      <c r="O301" s="310"/>
      <c r="P301" s="310"/>
      <c r="Q301" s="310"/>
      <c r="R301" s="310"/>
      <c r="S301" s="306"/>
      <c r="T301" s="306"/>
      <c r="U301" s="168"/>
      <c r="V301" s="168"/>
      <c r="W301" s="168"/>
      <c r="X301" s="168"/>
    </row>
    <row r="302" spans="1:24">
      <c r="A302" s="401" t="s">
        <v>475</v>
      </c>
      <c r="B302" s="402" t="s">
        <v>464</v>
      </c>
      <c r="C302" s="302"/>
      <c r="D302" s="302"/>
      <c r="E302" s="404"/>
      <c r="F302" s="404"/>
      <c r="G302" s="404">
        <f t="shared" ref="G302:R302" si="27">G303</f>
        <v>0</v>
      </c>
      <c r="H302" s="404">
        <f t="shared" si="27"/>
        <v>0</v>
      </c>
      <c r="I302" s="404">
        <f t="shared" si="27"/>
        <v>169900</v>
      </c>
      <c r="J302" s="404">
        <f t="shared" si="27"/>
        <v>169900</v>
      </c>
      <c r="K302" s="404">
        <f t="shared" si="27"/>
        <v>0</v>
      </c>
      <c r="L302" s="404">
        <f t="shared" si="27"/>
        <v>0</v>
      </c>
      <c r="M302" s="404">
        <f t="shared" si="27"/>
        <v>169900</v>
      </c>
      <c r="N302" s="404">
        <f t="shared" si="27"/>
        <v>169900</v>
      </c>
      <c r="O302" s="404">
        <f t="shared" si="27"/>
        <v>0</v>
      </c>
      <c r="P302" s="404">
        <f t="shared" si="27"/>
        <v>0</v>
      </c>
      <c r="Q302" s="404">
        <f t="shared" si="27"/>
        <v>0</v>
      </c>
      <c r="R302" s="404">
        <f t="shared" si="27"/>
        <v>0</v>
      </c>
      <c r="S302" s="413"/>
      <c r="T302" s="413"/>
      <c r="U302" s="168"/>
      <c r="V302" s="168"/>
      <c r="W302" s="168"/>
      <c r="X302" s="168"/>
    </row>
    <row r="303" spans="1:24">
      <c r="A303" s="422"/>
      <c r="B303" s="423" t="s">
        <v>608</v>
      </c>
      <c r="C303" s="422"/>
      <c r="D303" s="422"/>
      <c r="E303" s="404"/>
      <c r="F303" s="404"/>
      <c r="G303" s="404">
        <f t="shared" ref="G303:R303" si="28">SUM(G305:G343)</f>
        <v>0</v>
      </c>
      <c r="H303" s="404">
        <f t="shared" si="28"/>
        <v>0</v>
      </c>
      <c r="I303" s="404">
        <f t="shared" si="28"/>
        <v>169900</v>
      </c>
      <c r="J303" s="404">
        <f t="shared" si="28"/>
        <v>169900</v>
      </c>
      <c r="K303" s="404">
        <f t="shared" si="28"/>
        <v>0</v>
      </c>
      <c r="L303" s="404">
        <f t="shared" si="28"/>
        <v>0</v>
      </c>
      <c r="M303" s="404">
        <f t="shared" si="28"/>
        <v>169900</v>
      </c>
      <c r="N303" s="404">
        <f t="shared" si="28"/>
        <v>169900</v>
      </c>
      <c r="O303" s="404">
        <f t="shared" si="28"/>
        <v>0</v>
      </c>
      <c r="P303" s="404">
        <f t="shared" si="28"/>
        <v>0</v>
      </c>
      <c r="Q303" s="404">
        <f t="shared" si="28"/>
        <v>0</v>
      </c>
      <c r="R303" s="404">
        <f t="shared" si="28"/>
        <v>0</v>
      </c>
      <c r="S303" s="422"/>
      <c r="T303" s="422"/>
      <c r="U303" s="168"/>
      <c r="V303" s="168"/>
      <c r="W303" s="168"/>
      <c r="X303" s="168"/>
    </row>
    <row r="304" spans="1:24" ht="31.5">
      <c r="A304" s="407"/>
      <c r="B304" s="408" t="s">
        <v>580</v>
      </c>
      <c r="C304" s="409"/>
      <c r="D304" s="410"/>
      <c r="E304" s="411"/>
      <c r="F304" s="411"/>
      <c r="G304" s="411"/>
      <c r="H304" s="411"/>
      <c r="I304" s="411"/>
      <c r="J304" s="411"/>
      <c r="K304" s="411"/>
      <c r="L304" s="411"/>
      <c r="M304" s="411"/>
      <c r="N304" s="411"/>
      <c r="O304" s="411"/>
      <c r="P304" s="411"/>
      <c r="Q304" s="411"/>
      <c r="R304" s="411"/>
      <c r="S304" s="410"/>
      <c r="T304" s="410"/>
      <c r="U304" s="168"/>
      <c r="V304" s="168"/>
      <c r="W304" s="168"/>
      <c r="X304" s="168"/>
    </row>
    <row r="305" spans="1:24">
      <c r="A305" s="295">
        <v>1</v>
      </c>
      <c r="B305" s="294" t="s">
        <v>840</v>
      </c>
      <c r="C305" s="314"/>
      <c r="D305" s="314"/>
      <c r="E305" s="310"/>
      <c r="F305" s="310"/>
      <c r="G305" s="310"/>
      <c r="H305" s="310"/>
      <c r="I305" s="310">
        <v>4600</v>
      </c>
      <c r="J305" s="310">
        <v>4600</v>
      </c>
      <c r="K305" s="310"/>
      <c r="L305" s="310"/>
      <c r="M305" s="310">
        <v>4600</v>
      </c>
      <c r="N305" s="310">
        <v>4600</v>
      </c>
      <c r="O305" s="310"/>
      <c r="P305" s="310"/>
      <c r="Q305" s="310"/>
      <c r="R305" s="310"/>
      <c r="S305" s="306"/>
      <c r="T305" s="306"/>
      <c r="U305" s="168"/>
      <c r="V305" s="168"/>
      <c r="W305" s="168"/>
      <c r="X305" s="168"/>
    </row>
    <row r="306" spans="1:24">
      <c r="A306" s="295">
        <v>2</v>
      </c>
      <c r="B306" s="312" t="s">
        <v>841</v>
      </c>
      <c r="C306" s="314"/>
      <c r="D306" s="314"/>
      <c r="E306" s="310"/>
      <c r="F306" s="310"/>
      <c r="G306" s="310"/>
      <c r="H306" s="310"/>
      <c r="I306" s="310">
        <v>500</v>
      </c>
      <c r="J306" s="310">
        <v>500</v>
      </c>
      <c r="K306" s="310"/>
      <c r="L306" s="310"/>
      <c r="M306" s="310">
        <v>500</v>
      </c>
      <c r="N306" s="310">
        <v>500</v>
      </c>
      <c r="O306" s="310"/>
      <c r="P306" s="310"/>
      <c r="Q306" s="310"/>
      <c r="R306" s="310"/>
      <c r="S306" s="306"/>
      <c r="T306" s="306"/>
      <c r="U306" s="168"/>
      <c r="V306" s="168"/>
      <c r="W306" s="168"/>
      <c r="X306" s="168"/>
    </row>
    <row r="307" spans="1:24">
      <c r="A307" s="295">
        <v>3</v>
      </c>
      <c r="B307" s="312" t="s">
        <v>842</v>
      </c>
      <c r="C307" s="314"/>
      <c r="D307" s="314"/>
      <c r="E307" s="310"/>
      <c r="F307" s="310"/>
      <c r="G307" s="310"/>
      <c r="H307" s="310"/>
      <c r="I307" s="310">
        <v>800</v>
      </c>
      <c r="J307" s="310">
        <v>800</v>
      </c>
      <c r="K307" s="310"/>
      <c r="L307" s="310"/>
      <c r="M307" s="310">
        <v>800</v>
      </c>
      <c r="N307" s="310">
        <v>800</v>
      </c>
      <c r="O307" s="310"/>
      <c r="P307" s="310"/>
      <c r="Q307" s="310"/>
      <c r="R307" s="310"/>
      <c r="S307" s="306"/>
      <c r="T307" s="306"/>
      <c r="U307" s="168"/>
      <c r="V307" s="168"/>
      <c r="W307" s="168"/>
      <c r="X307" s="168"/>
    </row>
    <row r="308" spans="1:24">
      <c r="A308" s="295">
        <v>4</v>
      </c>
      <c r="B308" s="312" t="s">
        <v>843</v>
      </c>
      <c r="C308" s="314"/>
      <c r="D308" s="314"/>
      <c r="E308" s="310"/>
      <c r="F308" s="310"/>
      <c r="G308" s="310"/>
      <c r="H308" s="310"/>
      <c r="I308" s="310">
        <v>500</v>
      </c>
      <c r="J308" s="310">
        <v>500</v>
      </c>
      <c r="K308" s="310"/>
      <c r="L308" s="310"/>
      <c r="M308" s="310">
        <v>500</v>
      </c>
      <c r="N308" s="310">
        <v>500</v>
      </c>
      <c r="O308" s="310"/>
      <c r="P308" s="310"/>
      <c r="Q308" s="310"/>
      <c r="R308" s="310"/>
      <c r="S308" s="306"/>
      <c r="T308" s="306"/>
      <c r="U308" s="168"/>
      <c r="V308" s="168"/>
      <c r="W308" s="168"/>
      <c r="X308" s="168"/>
    </row>
    <row r="309" spans="1:24">
      <c r="A309" s="295">
        <v>5</v>
      </c>
      <c r="B309" s="307" t="s">
        <v>844</v>
      </c>
      <c r="C309" s="314"/>
      <c r="D309" s="314"/>
      <c r="E309" s="310"/>
      <c r="F309" s="310"/>
      <c r="G309" s="310"/>
      <c r="H309" s="310"/>
      <c r="I309" s="310">
        <v>500</v>
      </c>
      <c r="J309" s="310">
        <v>500</v>
      </c>
      <c r="K309" s="310"/>
      <c r="L309" s="310"/>
      <c r="M309" s="310">
        <v>500</v>
      </c>
      <c r="N309" s="310">
        <v>500</v>
      </c>
      <c r="O309" s="310"/>
      <c r="P309" s="310"/>
      <c r="Q309" s="310"/>
      <c r="R309" s="310"/>
      <c r="S309" s="306"/>
      <c r="T309" s="306"/>
      <c r="U309" s="168"/>
      <c r="V309" s="168"/>
      <c r="W309" s="168"/>
      <c r="X309" s="168"/>
    </row>
    <row r="310" spans="1:24">
      <c r="A310" s="295">
        <v>6</v>
      </c>
      <c r="B310" s="307" t="s">
        <v>845</v>
      </c>
      <c r="C310" s="314"/>
      <c r="D310" s="314"/>
      <c r="E310" s="310"/>
      <c r="F310" s="310"/>
      <c r="G310" s="310"/>
      <c r="H310" s="310"/>
      <c r="I310" s="310">
        <v>500</v>
      </c>
      <c r="J310" s="310">
        <v>500</v>
      </c>
      <c r="K310" s="310"/>
      <c r="L310" s="310"/>
      <c r="M310" s="310">
        <v>500</v>
      </c>
      <c r="N310" s="310">
        <v>500</v>
      </c>
      <c r="O310" s="310"/>
      <c r="P310" s="310"/>
      <c r="Q310" s="310"/>
      <c r="R310" s="310"/>
      <c r="S310" s="306"/>
      <c r="T310" s="306"/>
      <c r="U310" s="168"/>
      <c r="V310" s="168"/>
      <c r="W310" s="168"/>
      <c r="X310" s="168"/>
    </row>
    <row r="311" spans="1:24">
      <c r="A311" s="295">
        <v>7</v>
      </c>
      <c r="B311" s="307" t="s">
        <v>846</v>
      </c>
      <c r="C311" s="314"/>
      <c r="D311" s="314"/>
      <c r="E311" s="310"/>
      <c r="F311" s="310"/>
      <c r="G311" s="310"/>
      <c r="H311" s="310"/>
      <c r="I311" s="310">
        <v>3500</v>
      </c>
      <c r="J311" s="310">
        <v>3500</v>
      </c>
      <c r="K311" s="310"/>
      <c r="L311" s="310"/>
      <c r="M311" s="310">
        <v>3500</v>
      </c>
      <c r="N311" s="310">
        <v>3500</v>
      </c>
      <c r="O311" s="310"/>
      <c r="P311" s="310"/>
      <c r="Q311" s="310"/>
      <c r="R311" s="310"/>
      <c r="S311" s="306"/>
      <c r="T311" s="306"/>
      <c r="U311" s="168"/>
      <c r="V311" s="168"/>
      <c r="W311" s="168"/>
      <c r="X311" s="168"/>
    </row>
    <row r="312" spans="1:24">
      <c r="A312" s="295">
        <v>8</v>
      </c>
      <c r="B312" s="307" t="s">
        <v>847</v>
      </c>
      <c r="C312" s="314"/>
      <c r="D312" s="314"/>
      <c r="E312" s="310"/>
      <c r="F312" s="310"/>
      <c r="G312" s="310"/>
      <c r="H312" s="310"/>
      <c r="I312" s="310">
        <v>1500</v>
      </c>
      <c r="J312" s="310">
        <v>1500</v>
      </c>
      <c r="K312" s="310"/>
      <c r="L312" s="310"/>
      <c r="M312" s="310">
        <v>1500</v>
      </c>
      <c r="N312" s="310">
        <v>1500</v>
      </c>
      <c r="O312" s="310"/>
      <c r="P312" s="310"/>
      <c r="Q312" s="310"/>
      <c r="R312" s="310"/>
      <c r="S312" s="306"/>
      <c r="T312" s="306"/>
      <c r="U312" s="168"/>
      <c r="V312" s="168"/>
      <c r="W312" s="168"/>
      <c r="X312" s="168"/>
    </row>
    <row r="313" spans="1:24">
      <c r="A313" s="295">
        <v>9</v>
      </c>
      <c r="B313" s="307" t="s">
        <v>848</v>
      </c>
      <c r="C313" s="314"/>
      <c r="D313" s="314"/>
      <c r="E313" s="310"/>
      <c r="F313" s="310"/>
      <c r="G313" s="310"/>
      <c r="H313" s="310"/>
      <c r="I313" s="310">
        <v>2000</v>
      </c>
      <c r="J313" s="310">
        <v>2000</v>
      </c>
      <c r="K313" s="310"/>
      <c r="L313" s="310"/>
      <c r="M313" s="310">
        <v>2000</v>
      </c>
      <c r="N313" s="310">
        <v>2000</v>
      </c>
      <c r="O313" s="310"/>
      <c r="P313" s="310"/>
      <c r="Q313" s="310"/>
      <c r="R313" s="310"/>
      <c r="S313" s="306"/>
      <c r="T313" s="306"/>
      <c r="U313" s="168"/>
      <c r="V313" s="168"/>
      <c r="W313" s="168"/>
      <c r="X313" s="168"/>
    </row>
    <row r="314" spans="1:24">
      <c r="A314" s="295">
        <v>10</v>
      </c>
      <c r="B314" s="307" t="s">
        <v>849</v>
      </c>
      <c r="C314" s="314"/>
      <c r="D314" s="314"/>
      <c r="E314" s="310"/>
      <c r="F314" s="310"/>
      <c r="G314" s="310"/>
      <c r="H314" s="310"/>
      <c r="I314" s="310">
        <v>2100</v>
      </c>
      <c r="J314" s="310">
        <v>2100</v>
      </c>
      <c r="K314" s="310"/>
      <c r="L314" s="310"/>
      <c r="M314" s="310">
        <v>2100</v>
      </c>
      <c r="N314" s="310">
        <v>2100</v>
      </c>
      <c r="O314" s="310"/>
      <c r="P314" s="310"/>
      <c r="Q314" s="310"/>
      <c r="R314" s="310"/>
      <c r="S314" s="306"/>
      <c r="T314" s="306"/>
      <c r="U314" s="168"/>
      <c r="V314" s="168"/>
      <c r="W314" s="168"/>
      <c r="X314" s="168"/>
    </row>
    <row r="315" spans="1:24">
      <c r="A315" s="295">
        <v>11</v>
      </c>
      <c r="B315" s="307" t="s">
        <v>850</v>
      </c>
      <c r="C315" s="314"/>
      <c r="D315" s="314"/>
      <c r="E315" s="310"/>
      <c r="F315" s="310"/>
      <c r="G315" s="310"/>
      <c r="H315" s="310"/>
      <c r="I315" s="310">
        <v>1000</v>
      </c>
      <c r="J315" s="310">
        <v>1000</v>
      </c>
      <c r="K315" s="310"/>
      <c r="L315" s="310"/>
      <c r="M315" s="310">
        <v>1000</v>
      </c>
      <c r="N315" s="310">
        <v>1000</v>
      </c>
      <c r="O315" s="310"/>
      <c r="P315" s="310"/>
      <c r="Q315" s="310"/>
      <c r="R315" s="310"/>
      <c r="S315" s="306"/>
      <c r="T315" s="306"/>
      <c r="U315" s="168"/>
      <c r="V315" s="168"/>
      <c r="W315" s="168"/>
      <c r="X315" s="168"/>
    </row>
    <row r="316" spans="1:24">
      <c r="A316" s="295">
        <v>12</v>
      </c>
      <c r="B316" s="294" t="s">
        <v>851</v>
      </c>
      <c r="C316" s="314"/>
      <c r="D316" s="314"/>
      <c r="E316" s="310"/>
      <c r="F316" s="310"/>
      <c r="G316" s="310"/>
      <c r="H316" s="310"/>
      <c r="I316" s="310">
        <v>4500</v>
      </c>
      <c r="J316" s="310">
        <v>4500</v>
      </c>
      <c r="K316" s="310"/>
      <c r="L316" s="310"/>
      <c r="M316" s="310">
        <v>4500</v>
      </c>
      <c r="N316" s="310">
        <v>4500</v>
      </c>
      <c r="O316" s="310"/>
      <c r="P316" s="310"/>
      <c r="Q316" s="310"/>
      <c r="R316" s="310"/>
      <c r="S316" s="306"/>
      <c r="T316" s="306"/>
      <c r="U316" s="168"/>
      <c r="V316" s="168"/>
      <c r="W316" s="168"/>
      <c r="X316" s="168"/>
    </row>
    <row r="317" spans="1:24">
      <c r="A317" s="295">
        <v>13</v>
      </c>
      <c r="B317" s="307" t="s">
        <v>852</v>
      </c>
      <c r="C317" s="314"/>
      <c r="D317" s="314"/>
      <c r="E317" s="310"/>
      <c r="F317" s="310"/>
      <c r="G317" s="310"/>
      <c r="H317" s="310"/>
      <c r="I317" s="310">
        <v>2500</v>
      </c>
      <c r="J317" s="310">
        <v>2500</v>
      </c>
      <c r="K317" s="310"/>
      <c r="L317" s="310"/>
      <c r="M317" s="310">
        <v>2500</v>
      </c>
      <c r="N317" s="310">
        <v>2500</v>
      </c>
      <c r="O317" s="310"/>
      <c r="P317" s="310"/>
      <c r="Q317" s="310"/>
      <c r="R317" s="310"/>
      <c r="S317" s="306"/>
      <c r="T317" s="306"/>
      <c r="U317" s="168"/>
      <c r="V317" s="168"/>
      <c r="W317" s="168"/>
      <c r="X317" s="168"/>
    </row>
    <row r="318" spans="1:24">
      <c r="A318" s="295">
        <v>14</v>
      </c>
      <c r="B318" s="307" t="s">
        <v>853</v>
      </c>
      <c r="C318" s="314"/>
      <c r="D318" s="314"/>
      <c r="E318" s="310"/>
      <c r="F318" s="310"/>
      <c r="G318" s="310"/>
      <c r="H318" s="310"/>
      <c r="I318" s="310">
        <v>300</v>
      </c>
      <c r="J318" s="310">
        <v>300</v>
      </c>
      <c r="K318" s="310"/>
      <c r="L318" s="310"/>
      <c r="M318" s="310">
        <v>300</v>
      </c>
      <c r="N318" s="310">
        <v>300</v>
      </c>
      <c r="O318" s="310"/>
      <c r="P318" s="310"/>
      <c r="Q318" s="310"/>
      <c r="R318" s="310"/>
      <c r="S318" s="306"/>
      <c r="T318" s="306"/>
      <c r="U318" s="168"/>
      <c r="V318" s="168"/>
      <c r="W318" s="168"/>
      <c r="X318" s="168"/>
    </row>
    <row r="319" spans="1:24">
      <c r="A319" s="295">
        <v>15</v>
      </c>
      <c r="B319" s="307" t="s">
        <v>854</v>
      </c>
      <c r="C319" s="314"/>
      <c r="D319" s="314"/>
      <c r="E319" s="310"/>
      <c r="F319" s="310"/>
      <c r="G319" s="310"/>
      <c r="H319" s="310"/>
      <c r="I319" s="310">
        <v>1500</v>
      </c>
      <c r="J319" s="310">
        <v>1500</v>
      </c>
      <c r="K319" s="310"/>
      <c r="L319" s="310"/>
      <c r="M319" s="310">
        <v>1500</v>
      </c>
      <c r="N319" s="310">
        <v>1500</v>
      </c>
      <c r="O319" s="310"/>
      <c r="P319" s="310"/>
      <c r="Q319" s="310"/>
      <c r="R319" s="310"/>
      <c r="S319" s="306"/>
      <c r="T319" s="306"/>
      <c r="U319" s="168"/>
      <c r="V319" s="168"/>
      <c r="W319" s="168"/>
      <c r="X319" s="168"/>
    </row>
    <row r="320" spans="1:24">
      <c r="A320" s="295">
        <v>16</v>
      </c>
      <c r="B320" s="307" t="s">
        <v>855</v>
      </c>
      <c r="C320" s="314"/>
      <c r="D320" s="314"/>
      <c r="E320" s="310"/>
      <c r="F320" s="310"/>
      <c r="G320" s="310"/>
      <c r="H320" s="310"/>
      <c r="I320" s="310">
        <v>1000</v>
      </c>
      <c r="J320" s="310">
        <v>1000</v>
      </c>
      <c r="K320" s="310"/>
      <c r="L320" s="310"/>
      <c r="M320" s="310">
        <v>1000</v>
      </c>
      <c r="N320" s="310">
        <v>1000</v>
      </c>
      <c r="O320" s="310"/>
      <c r="P320" s="310"/>
      <c r="Q320" s="310"/>
      <c r="R320" s="310"/>
      <c r="S320" s="306"/>
      <c r="T320" s="306"/>
      <c r="U320" s="168"/>
      <c r="V320" s="168"/>
      <c r="W320" s="168"/>
      <c r="X320" s="168"/>
    </row>
    <row r="321" spans="1:24">
      <c r="A321" s="295">
        <v>17</v>
      </c>
      <c r="B321" s="307" t="s">
        <v>856</v>
      </c>
      <c r="C321" s="314"/>
      <c r="D321" s="314"/>
      <c r="E321" s="310"/>
      <c r="F321" s="310"/>
      <c r="G321" s="310"/>
      <c r="H321" s="310"/>
      <c r="I321" s="310">
        <v>600</v>
      </c>
      <c r="J321" s="310">
        <v>600</v>
      </c>
      <c r="K321" s="310"/>
      <c r="L321" s="310"/>
      <c r="M321" s="310">
        <v>600</v>
      </c>
      <c r="N321" s="310">
        <v>600</v>
      </c>
      <c r="O321" s="310"/>
      <c r="P321" s="310"/>
      <c r="Q321" s="310"/>
      <c r="R321" s="310"/>
      <c r="S321" s="306"/>
      <c r="T321" s="306"/>
      <c r="U321" s="168"/>
      <c r="V321" s="168"/>
      <c r="W321" s="168"/>
      <c r="X321" s="168"/>
    </row>
    <row r="322" spans="1:24">
      <c r="A322" s="295">
        <v>18</v>
      </c>
      <c r="B322" s="307" t="s">
        <v>857</v>
      </c>
      <c r="C322" s="314"/>
      <c r="D322" s="314"/>
      <c r="E322" s="310"/>
      <c r="F322" s="310"/>
      <c r="G322" s="310"/>
      <c r="H322" s="310"/>
      <c r="I322" s="310">
        <v>1000</v>
      </c>
      <c r="J322" s="310">
        <v>1000</v>
      </c>
      <c r="K322" s="310"/>
      <c r="L322" s="310"/>
      <c r="M322" s="310">
        <v>1000</v>
      </c>
      <c r="N322" s="310">
        <v>1000</v>
      </c>
      <c r="O322" s="310"/>
      <c r="P322" s="310"/>
      <c r="Q322" s="310"/>
      <c r="R322" s="310"/>
      <c r="S322" s="306"/>
      <c r="T322" s="306"/>
      <c r="U322" s="168"/>
      <c r="V322" s="168"/>
      <c r="W322" s="168"/>
      <c r="X322" s="168"/>
    </row>
    <row r="323" spans="1:24">
      <c r="A323" s="295">
        <v>19</v>
      </c>
      <c r="B323" s="307" t="s">
        <v>858</v>
      </c>
      <c r="C323" s="314"/>
      <c r="D323" s="314"/>
      <c r="E323" s="310"/>
      <c r="F323" s="310"/>
      <c r="G323" s="310"/>
      <c r="H323" s="310"/>
      <c r="I323" s="310">
        <v>2000</v>
      </c>
      <c r="J323" s="310">
        <v>2000</v>
      </c>
      <c r="K323" s="310"/>
      <c r="L323" s="310"/>
      <c r="M323" s="310">
        <v>2000</v>
      </c>
      <c r="N323" s="310">
        <v>2000</v>
      </c>
      <c r="O323" s="310"/>
      <c r="P323" s="310"/>
      <c r="Q323" s="310"/>
      <c r="R323" s="310"/>
      <c r="S323" s="306"/>
      <c r="T323" s="306"/>
      <c r="U323" s="168"/>
      <c r="V323" s="168"/>
      <c r="W323" s="168"/>
      <c r="X323" s="168"/>
    </row>
    <row r="324" spans="1:24">
      <c r="A324" s="295">
        <v>20</v>
      </c>
      <c r="B324" s="294" t="s">
        <v>859</v>
      </c>
      <c r="C324" s="314"/>
      <c r="D324" s="314"/>
      <c r="E324" s="310"/>
      <c r="F324" s="310"/>
      <c r="G324" s="310"/>
      <c r="H324" s="310"/>
      <c r="I324" s="310">
        <v>1500</v>
      </c>
      <c r="J324" s="310">
        <v>1500</v>
      </c>
      <c r="K324" s="310"/>
      <c r="L324" s="310"/>
      <c r="M324" s="310">
        <v>1500</v>
      </c>
      <c r="N324" s="310">
        <v>1500</v>
      </c>
      <c r="O324" s="310"/>
      <c r="P324" s="310"/>
      <c r="Q324" s="310"/>
      <c r="R324" s="310"/>
      <c r="S324" s="306"/>
      <c r="T324" s="306"/>
      <c r="U324" s="168"/>
      <c r="V324" s="168"/>
      <c r="W324" s="168"/>
      <c r="X324" s="168"/>
    </row>
    <row r="325" spans="1:24">
      <c r="A325" s="295">
        <v>21</v>
      </c>
      <c r="B325" s="294" t="s">
        <v>860</v>
      </c>
      <c r="C325" s="314"/>
      <c r="D325" s="314"/>
      <c r="E325" s="310"/>
      <c r="F325" s="310"/>
      <c r="G325" s="310"/>
      <c r="H325" s="310"/>
      <c r="I325" s="310">
        <v>1000</v>
      </c>
      <c r="J325" s="310">
        <v>1000</v>
      </c>
      <c r="K325" s="310"/>
      <c r="L325" s="310"/>
      <c r="M325" s="310">
        <v>1000</v>
      </c>
      <c r="N325" s="310">
        <v>1000</v>
      </c>
      <c r="O325" s="310"/>
      <c r="P325" s="310"/>
      <c r="Q325" s="310"/>
      <c r="R325" s="310"/>
      <c r="S325" s="306"/>
      <c r="T325" s="306"/>
      <c r="U325" s="168"/>
      <c r="V325" s="168"/>
      <c r="W325" s="168"/>
      <c r="X325" s="168"/>
    </row>
    <row r="326" spans="1:24">
      <c r="A326" s="295">
        <v>22</v>
      </c>
      <c r="B326" s="307" t="s">
        <v>861</v>
      </c>
      <c r="C326" s="314"/>
      <c r="D326" s="314"/>
      <c r="E326" s="310"/>
      <c r="F326" s="310"/>
      <c r="G326" s="310"/>
      <c r="H326" s="310"/>
      <c r="I326" s="310">
        <v>1000</v>
      </c>
      <c r="J326" s="310">
        <v>1000</v>
      </c>
      <c r="K326" s="310"/>
      <c r="L326" s="310"/>
      <c r="M326" s="310">
        <v>1000</v>
      </c>
      <c r="N326" s="310">
        <v>1000</v>
      </c>
      <c r="O326" s="310"/>
      <c r="P326" s="310"/>
      <c r="Q326" s="310"/>
      <c r="R326" s="310"/>
      <c r="S326" s="306"/>
      <c r="T326" s="306"/>
      <c r="U326" s="168"/>
      <c r="V326" s="168"/>
      <c r="W326" s="168"/>
      <c r="X326" s="168"/>
    </row>
    <row r="327" spans="1:24">
      <c r="A327" s="295">
        <v>23</v>
      </c>
      <c r="B327" s="307" t="s">
        <v>862</v>
      </c>
      <c r="C327" s="314"/>
      <c r="D327" s="314"/>
      <c r="E327" s="310"/>
      <c r="F327" s="310"/>
      <c r="G327" s="310"/>
      <c r="H327" s="310"/>
      <c r="I327" s="310">
        <v>5000</v>
      </c>
      <c r="J327" s="310">
        <v>5000</v>
      </c>
      <c r="K327" s="310"/>
      <c r="L327" s="310"/>
      <c r="M327" s="310">
        <v>5000</v>
      </c>
      <c r="N327" s="310">
        <v>5000</v>
      </c>
      <c r="O327" s="310"/>
      <c r="P327" s="310"/>
      <c r="Q327" s="310"/>
      <c r="R327" s="310"/>
      <c r="S327" s="306"/>
      <c r="T327" s="306"/>
      <c r="U327" s="168"/>
      <c r="V327" s="168"/>
      <c r="W327" s="168"/>
      <c r="X327" s="168"/>
    </row>
    <row r="328" spans="1:24">
      <c r="A328" s="295">
        <v>24</v>
      </c>
      <c r="B328" s="307" t="s">
        <v>863</v>
      </c>
      <c r="C328" s="314"/>
      <c r="D328" s="314"/>
      <c r="E328" s="310"/>
      <c r="F328" s="310"/>
      <c r="G328" s="310"/>
      <c r="H328" s="310"/>
      <c r="I328" s="310">
        <v>6500</v>
      </c>
      <c r="J328" s="310">
        <v>6500</v>
      </c>
      <c r="K328" s="310"/>
      <c r="L328" s="310"/>
      <c r="M328" s="310">
        <v>6500</v>
      </c>
      <c r="N328" s="310">
        <v>6500</v>
      </c>
      <c r="O328" s="310"/>
      <c r="P328" s="310"/>
      <c r="Q328" s="310"/>
      <c r="R328" s="310"/>
      <c r="S328" s="306"/>
      <c r="T328" s="306"/>
      <c r="U328" s="168"/>
      <c r="V328" s="168"/>
      <c r="W328" s="168"/>
      <c r="X328" s="168"/>
    </row>
    <row r="329" spans="1:24">
      <c r="A329" s="295">
        <v>25</v>
      </c>
      <c r="B329" s="307" t="s">
        <v>864</v>
      </c>
      <c r="C329" s="314"/>
      <c r="D329" s="314"/>
      <c r="E329" s="310"/>
      <c r="F329" s="310"/>
      <c r="G329" s="310"/>
      <c r="H329" s="310"/>
      <c r="I329" s="310">
        <v>500</v>
      </c>
      <c r="J329" s="310">
        <v>500</v>
      </c>
      <c r="K329" s="310"/>
      <c r="L329" s="310"/>
      <c r="M329" s="310">
        <v>500</v>
      </c>
      <c r="N329" s="310">
        <v>500</v>
      </c>
      <c r="O329" s="310"/>
      <c r="P329" s="310"/>
      <c r="Q329" s="310"/>
      <c r="R329" s="310"/>
      <c r="S329" s="306"/>
      <c r="T329" s="306"/>
      <c r="U329" s="168"/>
      <c r="V329" s="168"/>
      <c r="W329" s="168"/>
      <c r="X329" s="168"/>
    </row>
    <row r="330" spans="1:24">
      <c r="A330" s="295">
        <v>26</v>
      </c>
      <c r="B330" s="307" t="s">
        <v>865</v>
      </c>
      <c r="C330" s="314"/>
      <c r="D330" s="314"/>
      <c r="E330" s="310"/>
      <c r="F330" s="310"/>
      <c r="G330" s="310"/>
      <c r="H330" s="310"/>
      <c r="I330" s="310">
        <v>5000</v>
      </c>
      <c r="J330" s="310">
        <v>5000</v>
      </c>
      <c r="K330" s="310"/>
      <c r="L330" s="310"/>
      <c r="M330" s="310">
        <v>5000</v>
      </c>
      <c r="N330" s="310">
        <v>5000</v>
      </c>
      <c r="O330" s="310"/>
      <c r="P330" s="310"/>
      <c r="Q330" s="310"/>
      <c r="R330" s="310"/>
      <c r="S330" s="306"/>
      <c r="T330" s="306"/>
      <c r="U330" s="168"/>
      <c r="V330" s="168"/>
      <c r="W330" s="168"/>
      <c r="X330" s="168"/>
    </row>
    <row r="331" spans="1:24">
      <c r="A331" s="295">
        <v>27</v>
      </c>
      <c r="B331" s="307" t="s">
        <v>866</v>
      </c>
      <c r="C331" s="314"/>
      <c r="D331" s="314"/>
      <c r="E331" s="310"/>
      <c r="F331" s="310"/>
      <c r="G331" s="310"/>
      <c r="H331" s="310"/>
      <c r="I331" s="310">
        <v>4500</v>
      </c>
      <c r="J331" s="310">
        <v>4500</v>
      </c>
      <c r="K331" s="310"/>
      <c r="L331" s="310"/>
      <c r="M331" s="310">
        <v>4500</v>
      </c>
      <c r="N331" s="310">
        <v>4500</v>
      </c>
      <c r="O331" s="310"/>
      <c r="P331" s="310"/>
      <c r="Q331" s="310"/>
      <c r="R331" s="310"/>
      <c r="S331" s="306"/>
      <c r="T331" s="306"/>
      <c r="U331" s="168"/>
      <c r="V331" s="168"/>
      <c r="W331" s="168"/>
      <c r="X331" s="168"/>
    </row>
    <row r="332" spans="1:24">
      <c r="A332" s="295">
        <v>28</v>
      </c>
      <c r="B332" s="307" t="s">
        <v>867</v>
      </c>
      <c r="C332" s="314"/>
      <c r="D332" s="314"/>
      <c r="E332" s="310"/>
      <c r="F332" s="310"/>
      <c r="G332" s="310"/>
      <c r="H332" s="310"/>
      <c r="I332" s="310">
        <v>6500</v>
      </c>
      <c r="J332" s="310">
        <v>6500</v>
      </c>
      <c r="K332" s="310"/>
      <c r="L332" s="310"/>
      <c r="M332" s="310">
        <v>6500</v>
      </c>
      <c r="N332" s="310">
        <v>6500</v>
      </c>
      <c r="O332" s="310"/>
      <c r="P332" s="310"/>
      <c r="Q332" s="310"/>
      <c r="R332" s="310"/>
      <c r="S332" s="306"/>
      <c r="T332" s="306"/>
      <c r="U332" s="168"/>
      <c r="V332" s="168"/>
      <c r="W332" s="168"/>
      <c r="X332" s="168"/>
    </row>
    <row r="333" spans="1:24">
      <c r="A333" s="295">
        <v>29</v>
      </c>
      <c r="B333" s="307" t="s">
        <v>868</v>
      </c>
      <c r="C333" s="314"/>
      <c r="D333" s="314"/>
      <c r="E333" s="310"/>
      <c r="F333" s="310"/>
      <c r="G333" s="310"/>
      <c r="H333" s="310"/>
      <c r="I333" s="310">
        <v>1500</v>
      </c>
      <c r="J333" s="310">
        <v>1500</v>
      </c>
      <c r="K333" s="310"/>
      <c r="L333" s="310"/>
      <c r="M333" s="310">
        <v>1500</v>
      </c>
      <c r="N333" s="310">
        <v>1500</v>
      </c>
      <c r="O333" s="310"/>
      <c r="P333" s="310"/>
      <c r="Q333" s="310"/>
      <c r="R333" s="310"/>
      <c r="S333" s="306"/>
      <c r="T333" s="306"/>
      <c r="U333" s="168"/>
      <c r="V333" s="168"/>
      <c r="W333" s="168"/>
      <c r="X333" s="168"/>
    </row>
    <row r="334" spans="1:24">
      <c r="A334" s="295">
        <v>30</v>
      </c>
      <c r="B334" s="307" t="s">
        <v>869</v>
      </c>
      <c r="C334" s="314"/>
      <c r="D334" s="314"/>
      <c r="E334" s="310"/>
      <c r="F334" s="310"/>
      <c r="G334" s="310"/>
      <c r="H334" s="310"/>
      <c r="I334" s="310">
        <v>2000</v>
      </c>
      <c r="J334" s="310">
        <v>2000</v>
      </c>
      <c r="K334" s="310"/>
      <c r="L334" s="310"/>
      <c r="M334" s="310">
        <v>2000</v>
      </c>
      <c r="N334" s="310">
        <v>2000</v>
      </c>
      <c r="O334" s="310"/>
      <c r="P334" s="310"/>
      <c r="Q334" s="310"/>
      <c r="R334" s="310"/>
      <c r="S334" s="306"/>
      <c r="T334" s="306"/>
      <c r="U334" s="168"/>
      <c r="V334" s="168"/>
      <c r="W334" s="168"/>
      <c r="X334" s="168"/>
    </row>
    <row r="335" spans="1:24">
      <c r="A335" s="295">
        <v>31</v>
      </c>
      <c r="B335" s="307" t="s">
        <v>870</v>
      </c>
      <c r="C335" s="314"/>
      <c r="D335" s="314"/>
      <c r="E335" s="310"/>
      <c r="F335" s="310"/>
      <c r="G335" s="310"/>
      <c r="H335" s="310"/>
      <c r="I335" s="310">
        <v>1000</v>
      </c>
      <c r="J335" s="310">
        <v>1000</v>
      </c>
      <c r="K335" s="310"/>
      <c r="L335" s="310"/>
      <c r="M335" s="310">
        <v>1000</v>
      </c>
      <c r="N335" s="310">
        <v>1000</v>
      </c>
      <c r="O335" s="310"/>
      <c r="P335" s="310"/>
      <c r="Q335" s="310"/>
      <c r="R335" s="310"/>
      <c r="S335" s="306"/>
      <c r="T335" s="306"/>
      <c r="U335" s="168"/>
      <c r="V335" s="168"/>
      <c r="W335" s="168"/>
      <c r="X335" s="168"/>
    </row>
    <row r="336" spans="1:24">
      <c r="A336" s="295">
        <v>32</v>
      </c>
      <c r="B336" s="307" t="s">
        <v>871</v>
      </c>
      <c r="C336" s="314"/>
      <c r="D336" s="314"/>
      <c r="E336" s="310"/>
      <c r="F336" s="310"/>
      <c r="G336" s="310"/>
      <c r="H336" s="310"/>
      <c r="I336" s="310">
        <v>4500</v>
      </c>
      <c r="J336" s="310">
        <v>4500</v>
      </c>
      <c r="K336" s="310"/>
      <c r="L336" s="310"/>
      <c r="M336" s="310">
        <v>4500</v>
      </c>
      <c r="N336" s="310">
        <v>4500</v>
      </c>
      <c r="O336" s="310"/>
      <c r="P336" s="310"/>
      <c r="Q336" s="310"/>
      <c r="R336" s="310"/>
      <c r="S336" s="306"/>
      <c r="T336" s="306"/>
      <c r="U336" s="168"/>
      <c r="V336" s="168"/>
      <c r="W336" s="168"/>
      <c r="X336" s="168"/>
    </row>
    <row r="337" spans="1:24">
      <c r="A337" s="295">
        <v>33</v>
      </c>
      <c r="B337" s="294" t="s">
        <v>872</v>
      </c>
      <c r="C337" s="314"/>
      <c r="D337" s="314"/>
      <c r="E337" s="310"/>
      <c r="F337" s="310"/>
      <c r="G337" s="310"/>
      <c r="H337" s="310"/>
      <c r="I337" s="310">
        <v>2000</v>
      </c>
      <c r="J337" s="310">
        <v>2000</v>
      </c>
      <c r="K337" s="310"/>
      <c r="L337" s="310"/>
      <c r="M337" s="310">
        <v>2000</v>
      </c>
      <c r="N337" s="310">
        <v>2000</v>
      </c>
      <c r="O337" s="310"/>
      <c r="P337" s="310"/>
      <c r="Q337" s="310"/>
      <c r="R337" s="310"/>
      <c r="S337" s="306"/>
      <c r="T337" s="306"/>
      <c r="U337" s="168"/>
      <c r="V337" s="168"/>
      <c r="W337" s="168"/>
      <c r="X337" s="168"/>
    </row>
    <row r="338" spans="1:24">
      <c r="A338" s="295">
        <v>34</v>
      </c>
      <c r="B338" s="294" t="s">
        <v>873</v>
      </c>
      <c r="C338" s="314"/>
      <c r="D338" s="314"/>
      <c r="E338" s="310"/>
      <c r="F338" s="310"/>
      <c r="G338" s="310"/>
      <c r="H338" s="310"/>
      <c r="I338" s="310">
        <v>6500</v>
      </c>
      <c r="J338" s="310">
        <v>6500</v>
      </c>
      <c r="K338" s="310"/>
      <c r="L338" s="310"/>
      <c r="M338" s="310">
        <v>6500</v>
      </c>
      <c r="N338" s="310">
        <v>6500</v>
      </c>
      <c r="O338" s="310"/>
      <c r="P338" s="310"/>
      <c r="Q338" s="310"/>
      <c r="R338" s="310"/>
      <c r="S338" s="306"/>
      <c r="T338" s="306"/>
      <c r="U338" s="168"/>
      <c r="V338" s="168"/>
      <c r="W338" s="168"/>
      <c r="X338" s="168"/>
    </row>
    <row r="339" spans="1:24">
      <c r="A339" s="295">
        <v>35</v>
      </c>
      <c r="B339" s="307" t="s">
        <v>874</v>
      </c>
      <c r="C339" s="314"/>
      <c r="D339" s="314"/>
      <c r="E339" s="310"/>
      <c r="F339" s="310"/>
      <c r="G339" s="310"/>
      <c r="H339" s="310"/>
      <c r="I339" s="310">
        <v>2000</v>
      </c>
      <c r="J339" s="310">
        <v>2000</v>
      </c>
      <c r="K339" s="310"/>
      <c r="L339" s="310"/>
      <c r="M339" s="310">
        <v>2000</v>
      </c>
      <c r="N339" s="310">
        <v>2000</v>
      </c>
      <c r="O339" s="310"/>
      <c r="P339" s="310"/>
      <c r="Q339" s="310"/>
      <c r="R339" s="310"/>
      <c r="S339" s="306"/>
      <c r="T339" s="306"/>
      <c r="U339" s="168"/>
      <c r="V339" s="168"/>
      <c r="W339" s="168"/>
      <c r="X339" s="168"/>
    </row>
    <row r="340" spans="1:24">
      <c r="A340" s="295">
        <v>36</v>
      </c>
      <c r="B340" s="307" t="s">
        <v>875</v>
      </c>
      <c r="C340" s="314"/>
      <c r="D340" s="314"/>
      <c r="E340" s="310"/>
      <c r="F340" s="310"/>
      <c r="G340" s="310"/>
      <c r="H340" s="310"/>
      <c r="I340" s="310">
        <v>500</v>
      </c>
      <c r="J340" s="310">
        <v>500</v>
      </c>
      <c r="K340" s="310"/>
      <c r="L340" s="310"/>
      <c r="M340" s="310">
        <v>500</v>
      </c>
      <c r="N340" s="310">
        <v>500</v>
      </c>
      <c r="O340" s="310"/>
      <c r="P340" s="310"/>
      <c r="Q340" s="310"/>
      <c r="R340" s="310"/>
      <c r="S340" s="306"/>
      <c r="T340" s="306"/>
      <c r="U340" s="168"/>
      <c r="V340" s="168"/>
      <c r="W340" s="168"/>
      <c r="X340" s="168"/>
    </row>
    <row r="341" spans="1:24">
      <c r="A341" s="295">
        <v>37</v>
      </c>
      <c r="B341" s="307" t="s">
        <v>876</v>
      </c>
      <c r="C341" s="314"/>
      <c r="D341" s="314"/>
      <c r="E341" s="310"/>
      <c r="F341" s="310"/>
      <c r="G341" s="310"/>
      <c r="H341" s="310"/>
      <c r="I341" s="310">
        <v>2000</v>
      </c>
      <c r="J341" s="310">
        <v>2000</v>
      </c>
      <c r="K341" s="310"/>
      <c r="L341" s="310"/>
      <c r="M341" s="310">
        <v>2000</v>
      </c>
      <c r="N341" s="310">
        <v>2000</v>
      </c>
      <c r="O341" s="310"/>
      <c r="P341" s="310"/>
      <c r="Q341" s="310"/>
      <c r="R341" s="310"/>
      <c r="S341" s="306"/>
      <c r="T341" s="306"/>
      <c r="U341" s="168"/>
      <c r="V341" s="168"/>
      <c r="W341" s="168"/>
      <c r="X341" s="168"/>
    </row>
    <row r="342" spans="1:24" ht="31.5">
      <c r="A342" s="436">
        <v>38</v>
      </c>
      <c r="B342" s="437" t="s">
        <v>877</v>
      </c>
      <c r="C342" s="302"/>
      <c r="D342" s="302"/>
      <c r="E342" s="413"/>
      <c r="F342" s="413"/>
      <c r="G342" s="413"/>
      <c r="H342" s="413"/>
      <c r="I342" s="413">
        <v>41000</v>
      </c>
      <c r="J342" s="413">
        <v>41000</v>
      </c>
      <c r="K342" s="413"/>
      <c r="L342" s="413"/>
      <c r="M342" s="413">
        <v>41000</v>
      </c>
      <c r="N342" s="413">
        <v>41000</v>
      </c>
      <c r="O342" s="413"/>
      <c r="P342" s="413"/>
      <c r="Q342" s="413"/>
      <c r="R342" s="413"/>
      <c r="S342" s="413"/>
      <c r="T342" s="413"/>
      <c r="U342" s="168"/>
      <c r="V342" s="168"/>
      <c r="W342" s="168"/>
      <c r="X342" s="168"/>
    </row>
    <row r="343" spans="1:24" ht="31.5">
      <c r="A343" s="436">
        <v>39</v>
      </c>
      <c r="B343" s="437" t="s">
        <v>878</v>
      </c>
      <c r="C343" s="302"/>
      <c r="D343" s="302"/>
      <c r="E343" s="413"/>
      <c r="F343" s="413"/>
      <c r="G343" s="413"/>
      <c r="H343" s="413"/>
      <c r="I343" s="413">
        <v>44500</v>
      </c>
      <c r="J343" s="413">
        <v>44500</v>
      </c>
      <c r="K343" s="413"/>
      <c r="L343" s="413"/>
      <c r="M343" s="413">
        <v>44500</v>
      </c>
      <c r="N343" s="413">
        <v>44500</v>
      </c>
      <c r="O343" s="413"/>
      <c r="P343" s="413"/>
      <c r="Q343" s="413"/>
      <c r="R343" s="413"/>
      <c r="S343" s="413"/>
      <c r="T343" s="413"/>
      <c r="U343" s="168"/>
      <c r="V343" s="168"/>
      <c r="W343" s="168"/>
      <c r="X343" s="168"/>
    </row>
    <row r="344" spans="1:24">
      <c r="A344" s="306"/>
      <c r="B344" s="294"/>
      <c r="C344" s="314"/>
      <c r="D344" s="314"/>
      <c r="E344" s="310"/>
      <c r="F344" s="310"/>
      <c r="G344" s="310"/>
      <c r="H344" s="310"/>
      <c r="I344" s="310"/>
      <c r="J344" s="310"/>
      <c r="K344" s="310"/>
      <c r="L344" s="310"/>
      <c r="M344" s="310"/>
      <c r="N344" s="310"/>
      <c r="O344" s="310"/>
      <c r="P344" s="310"/>
      <c r="Q344" s="310"/>
      <c r="R344" s="310"/>
      <c r="S344" s="306"/>
      <c r="T344" s="306"/>
      <c r="U344" s="168"/>
      <c r="V344" s="168"/>
      <c r="W344" s="168"/>
      <c r="X344" s="168"/>
    </row>
    <row r="345" spans="1:24">
      <c r="A345" s="401" t="s">
        <v>479</v>
      </c>
      <c r="B345" s="402" t="s">
        <v>473</v>
      </c>
      <c r="C345" s="302"/>
      <c r="D345" s="302"/>
      <c r="E345" s="404"/>
      <c r="F345" s="404"/>
      <c r="G345" s="404">
        <f t="shared" ref="G345:R345" si="29">G346</f>
        <v>0</v>
      </c>
      <c r="H345" s="404">
        <f t="shared" si="29"/>
        <v>0</v>
      </c>
      <c r="I345" s="404">
        <f t="shared" si="29"/>
        <v>269100</v>
      </c>
      <c r="J345" s="404">
        <f t="shared" si="29"/>
        <v>269100</v>
      </c>
      <c r="K345" s="404">
        <f t="shared" si="29"/>
        <v>0</v>
      </c>
      <c r="L345" s="404">
        <f t="shared" si="29"/>
        <v>0</v>
      </c>
      <c r="M345" s="404">
        <f t="shared" si="29"/>
        <v>269100</v>
      </c>
      <c r="N345" s="404">
        <f t="shared" si="29"/>
        <v>269100</v>
      </c>
      <c r="O345" s="404">
        <f t="shared" si="29"/>
        <v>0</v>
      </c>
      <c r="P345" s="404">
        <f t="shared" si="29"/>
        <v>0</v>
      </c>
      <c r="Q345" s="404">
        <f t="shared" si="29"/>
        <v>52000</v>
      </c>
      <c r="R345" s="404">
        <f t="shared" si="29"/>
        <v>52000</v>
      </c>
      <c r="S345" s="413"/>
      <c r="T345" s="413"/>
      <c r="U345" s="168"/>
      <c r="V345" s="168"/>
      <c r="W345" s="168"/>
      <c r="X345" s="168"/>
    </row>
    <row r="346" spans="1:24">
      <c r="A346" s="422"/>
      <c r="B346" s="423" t="s">
        <v>608</v>
      </c>
      <c r="C346" s="422"/>
      <c r="D346" s="422"/>
      <c r="E346" s="404"/>
      <c r="F346" s="404"/>
      <c r="G346" s="404">
        <f t="shared" ref="G346:R346" si="30">SUM(G348:G360)</f>
        <v>0</v>
      </c>
      <c r="H346" s="404">
        <f t="shared" si="30"/>
        <v>0</v>
      </c>
      <c r="I346" s="404">
        <f t="shared" si="30"/>
        <v>269100</v>
      </c>
      <c r="J346" s="404">
        <f t="shared" si="30"/>
        <v>269100</v>
      </c>
      <c r="K346" s="404">
        <f t="shared" si="30"/>
        <v>0</v>
      </c>
      <c r="L346" s="404">
        <f t="shared" si="30"/>
        <v>0</v>
      </c>
      <c r="M346" s="404">
        <f t="shared" si="30"/>
        <v>269100</v>
      </c>
      <c r="N346" s="404">
        <f t="shared" si="30"/>
        <v>269100</v>
      </c>
      <c r="O346" s="404">
        <f t="shared" si="30"/>
        <v>0</v>
      </c>
      <c r="P346" s="404">
        <f t="shared" si="30"/>
        <v>0</v>
      </c>
      <c r="Q346" s="404">
        <f t="shared" si="30"/>
        <v>52000</v>
      </c>
      <c r="R346" s="404">
        <f t="shared" si="30"/>
        <v>52000</v>
      </c>
      <c r="S346" s="422"/>
      <c r="T346" s="422"/>
      <c r="U346" s="168"/>
      <c r="V346" s="168"/>
      <c r="W346" s="168"/>
      <c r="X346" s="168"/>
    </row>
    <row r="347" spans="1:24" ht="31.5">
      <c r="A347" s="407"/>
      <c r="B347" s="408" t="s">
        <v>580</v>
      </c>
      <c r="C347" s="409"/>
      <c r="D347" s="410"/>
      <c r="E347" s="411"/>
      <c r="F347" s="411"/>
      <c r="G347" s="411"/>
      <c r="H347" s="411"/>
      <c r="I347" s="411"/>
      <c r="J347" s="411"/>
      <c r="K347" s="411"/>
      <c r="L347" s="411"/>
      <c r="M347" s="411"/>
      <c r="N347" s="411"/>
      <c r="O347" s="411"/>
      <c r="P347" s="411"/>
      <c r="Q347" s="411"/>
      <c r="R347" s="411"/>
      <c r="S347" s="410"/>
      <c r="T347" s="410"/>
      <c r="U347" s="168"/>
      <c r="V347" s="168"/>
      <c r="W347" s="168"/>
      <c r="X347" s="168"/>
    </row>
    <row r="348" spans="1:24" ht="47.25">
      <c r="A348" s="242" t="s">
        <v>46</v>
      </c>
      <c r="B348" s="312" t="s">
        <v>879</v>
      </c>
      <c r="C348" s="302"/>
      <c r="D348" s="302"/>
      <c r="E348" s="413"/>
      <c r="F348" s="413"/>
      <c r="G348" s="413"/>
      <c r="H348" s="413"/>
      <c r="I348" s="413">
        <v>33800</v>
      </c>
      <c r="J348" s="413">
        <v>33800</v>
      </c>
      <c r="K348" s="413"/>
      <c r="L348" s="413"/>
      <c r="M348" s="413">
        <v>33800</v>
      </c>
      <c r="N348" s="413">
        <v>33800</v>
      </c>
      <c r="O348" s="413"/>
      <c r="P348" s="413"/>
      <c r="Q348" s="413">
        <v>16900</v>
      </c>
      <c r="R348" s="413">
        <v>16900</v>
      </c>
      <c r="S348" s="413"/>
      <c r="T348" s="413"/>
      <c r="U348" s="168"/>
      <c r="V348" s="168"/>
      <c r="W348" s="168"/>
      <c r="X348" s="168"/>
    </row>
    <row r="349" spans="1:24" ht="47.25">
      <c r="A349" s="242" t="s">
        <v>48</v>
      </c>
      <c r="B349" s="312" t="s">
        <v>880</v>
      </c>
      <c r="C349" s="302"/>
      <c r="D349" s="302"/>
      <c r="E349" s="413"/>
      <c r="F349" s="413"/>
      <c r="G349" s="413"/>
      <c r="H349" s="413"/>
      <c r="I349" s="413">
        <v>30200</v>
      </c>
      <c r="J349" s="413">
        <v>30200</v>
      </c>
      <c r="K349" s="413"/>
      <c r="L349" s="413"/>
      <c r="M349" s="413">
        <v>30200</v>
      </c>
      <c r="N349" s="413">
        <v>30200</v>
      </c>
      <c r="O349" s="413"/>
      <c r="P349" s="413"/>
      <c r="Q349" s="413">
        <v>15100</v>
      </c>
      <c r="R349" s="413">
        <v>15100</v>
      </c>
      <c r="S349" s="413"/>
      <c r="T349" s="413"/>
      <c r="U349" s="168"/>
      <c r="V349" s="168"/>
      <c r="W349" s="168"/>
      <c r="X349" s="168"/>
    </row>
    <row r="350" spans="1:24" ht="47.25">
      <c r="A350" s="242" t="s">
        <v>50</v>
      </c>
      <c r="B350" s="312" t="s">
        <v>881</v>
      </c>
      <c r="C350" s="302"/>
      <c r="D350" s="302"/>
      <c r="E350" s="413"/>
      <c r="F350" s="413"/>
      <c r="G350" s="413"/>
      <c r="H350" s="413"/>
      <c r="I350" s="413">
        <v>40000</v>
      </c>
      <c r="J350" s="413">
        <v>40000</v>
      </c>
      <c r="K350" s="413"/>
      <c r="L350" s="413"/>
      <c r="M350" s="413">
        <v>40000</v>
      </c>
      <c r="N350" s="413">
        <v>40000</v>
      </c>
      <c r="O350" s="413"/>
      <c r="P350" s="413"/>
      <c r="Q350" s="413">
        <v>20000</v>
      </c>
      <c r="R350" s="413">
        <v>20000</v>
      </c>
      <c r="S350" s="413"/>
      <c r="T350" s="413"/>
      <c r="U350" s="168"/>
      <c r="V350" s="168"/>
      <c r="W350" s="168"/>
      <c r="X350" s="168"/>
    </row>
    <row r="351" spans="1:24" ht="31.5">
      <c r="A351" s="284"/>
      <c r="B351" s="288" t="s">
        <v>462</v>
      </c>
      <c r="C351" s="302"/>
      <c r="D351" s="302"/>
      <c r="E351" s="413"/>
      <c r="F351" s="413"/>
      <c r="G351" s="413"/>
      <c r="H351" s="413"/>
      <c r="I351" s="413"/>
      <c r="J351" s="413"/>
      <c r="K351" s="413"/>
      <c r="L351" s="413"/>
      <c r="M351" s="413"/>
      <c r="N351" s="413"/>
      <c r="O351" s="413"/>
      <c r="P351" s="413"/>
      <c r="Q351" s="413"/>
      <c r="R351" s="413"/>
      <c r="S351" s="413"/>
      <c r="T351" s="413"/>
      <c r="U351" s="168"/>
      <c r="V351" s="168"/>
      <c r="W351" s="168"/>
      <c r="X351" s="168"/>
    </row>
    <row r="352" spans="1:24" ht="47.25">
      <c r="A352" s="242" t="s">
        <v>46</v>
      </c>
      <c r="B352" s="312" t="s">
        <v>882</v>
      </c>
      <c r="C352" s="302"/>
      <c r="D352" s="302"/>
      <c r="E352" s="413"/>
      <c r="F352" s="413"/>
      <c r="G352" s="413"/>
      <c r="H352" s="413"/>
      <c r="I352" s="413">
        <v>19200</v>
      </c>
      <c r="J352" s="413">
        <v>19200</v>
      </c>
      <c r="K352" s="413"/>
      <c r="L352" s="413"/>
      <c r="M352" s="413">
        <v>19200</v>
      </c>
      <c r="N352" s="413">
        <v>19200</v>
      </c>
      <c r="O352" s="413"/>
      <c r="P352" s="413"/>
      <c r="Q352" s="413"/>
      <c r="R352" s="413"/>
      <c r="S352" s="413"/>
      <c r="T352" s="413"/>
      <c r="U352" s="168"/>
      <c r="V352" s="168"/>
      <c r="W352" s="168"/>
      <c r="X352" s="168"/>
    </row>
    <row r="353" spans="1:24" ht="47.25">
      <c r="A353" s="242" t="s">
        <v>48</v>
      </c>
      <c r="B353" s="312" t="s">
        <v>883</v>
      </c>
      <c r="C353" s="302"/>
      <c r="D353" s="302"/>
      <c r="E353" s="413"/>
      <c r="F353" s="413"/>
      <c r="G353" s="413"/>
      <c r="H353" s="413"/>
      <c r="I353" s="413">
        <v>23900</v>
      </c>
      <c r="J353" s="413">
        <v>23900</v>
      </c>
      <c r="K353" s="413"/>
      <c r="L353" s="413"/>
      <c r="M353" s="413">
        <v>23900</v>
      </c>
      <c r="N353" s="413">
        <v>23900</v>
      </c>
      <c r="O353" s="413"/>
      <c r="P353" s="413"/>
      <c r="Q353" s="413"/>
      <c r="R353" s="413"/>
      <c r="S353" s="413"/>
      <c r="T353" s="413"/>
      <c r="U353" s="168"/>
      <c r="V353" s="168"/>
      <c r="W353" s="168"/>
      <c r="X353" s="168"/>
    </row>
    <row r="354" spans="1:24" ht="47.25">
      <c r="A354" s="242" t="s">
        <v>50</v>
      </c>
      <c r="B354" s="312" t="s">
        <v>884</v>
      </c>
      <c r="C354" s="302"/>
      <c r="D354" s="302"/>
      <c r="E354" s="413"/>
      <c r="F354" s="413"/>
      <c r="G354" s="413"/>
      <c r="H354" s="413"/>
      <c r="I354" s="413">
        <v>16000</v>
      </c>
      <c r="J354" s="413">
        <v>16000</v>
      </c>
      <c r="K354" s="413"/>
      <c r="L354" s="413"/>
      <c r="M354" s="413">
        <v>16000</v>
      </c>
      <c r="N354" s="413">
        <v>16000</v>
      </c>
      <c r="O354" s="413"/>
      <c r="P354" s="413"/>
      <c r="Q354" s="413"/>
      <c r="R354" s="413"/>
      <c r="S354" s="413"/>
      <c r="T354" s="413"/>
      <c r="U354" s="168"/>
      <c r="V354" s="168"/>
      <c r="W354" s="168"/>
      <c r="X354" s="168"/>
    </row>
    <row r="355" spans="1:24" ht="47.25">
      <c r="A355" s="242" t="s">
        <v>52</v>
      </c>
      <c r="B355" s="312" t="s">
        <v>885</v>
      </c>
      <c r="C355" s="302"/>
      <c r="D355" s="302"/>
      <c r="E355" s="413"/>
      <c r="F355" s="413"/>
      <c r="G355" s="413"/>
      <c r="H355" s="413"/>
      <c r="I355" s="413">
        <v>32000</v>
      </c>
      <c r="J355" s="413">
        <v>32000</v>
      </c>
      <c r="K355" s="413"/>
      <c r="L355" s="413"/>
      <c r="M355" s="413">
        <v>32000</v>
      </c>
      <c r="N355" s="413">
        <v>32000</v>
      </c>
      <c r="O355" s="413"/>
      <c r="P355" s="413"/>
      <c r="Q355" s="413"/>
      <c r="R355" s="413"/>
      <c r="S355" s="413"/>
      <c r="T355" s="413"/>
      <c r="U355" s="168"/>
      <c r="V355" s="168"/>
      <c r="W355" s="168"/>
      <c r="X355" s="168"/>
    </row>
    <row r="356" spans="1:24" ht="47.25">
      <c r="A356" s="242" t="s">
        <v>54</v>
      </c>
      <c r="B356" s="312" t="s">
        <v>886</v>
      </c>
      <c r="C356" s="302"/>
      <c r="D356" s="302"/>
      <c r="E356" s="413"/>
      <c r="F356" s="413"/>
      <c r="G356" s="413"/>
      <c r="H356" s="413"/>
      <c r="I356" s="413">
        <v>18600</v>
      </c>
      <c r="J356" s="413">
        <v>18600</v>
      </c>
      <c r="K356" s="413"/>
      <c r="L356" s="413"/>
      <c r="M356" s="413">
        <v>18600</v>
      </c>
      <c r="N356" s="413">
        <v>18600</v>
      </c>
      <c r="O356" s="413"/>
      <c r="P356" s="413"/>
      <c r="Q356" s="413"/>
      <c r="R356" s="413"/>
      <c r="S356" s="413"/>
      <c r="T356" s="413"/>
      <c r="U356" s="168"/>
      <c r="V356" s="168"/>
      <c r="W356" s="168"/>
      <c r="X356" s="168"/>
    </row>
    <row r="357" spans="1:24" ht="47.25">
      <c r="A357" s="242" t="s">
        <v>56</v>
      </c>
      <c r="B357" s="312" t="s">
        <v>887</v>
      </c>
      <c r="C357" s="302"/>
      <c r="D357" s="302"/>
      <c r="E357" s="413"/>
      <c r="F357" s="413"/>
      <c r="G357" s="413"/>
      <c r="H357" s="413"/>
      <c r="I357" s="413">
        <v>17600</v>
      </c>
      <c r="J357" s="413">
        <v>17600</v>
      </c>
      <c r="K357" s="413"/>
      <c r="L357" s="413"/>
      <c r="M357" s="413">
        <v>17600</v>
      </c>
      <c r="N357" s="413">
        <v>17600</v>
      </c>
      <c r="O357" s="413"/>
      <c r="P357" s="413"/>
      <c r="Q357" s="413"/>
      <c r="R357" s="413"/>
      <c r="S357" s="413"/>
      <c r="T357" s="413"/>
      <c r="U357" s="168"/>
      <c r="V357" s="168"/>
      <c r="W357" s="168"/>
      <c r="X357" s="168"/>
    </row>
    <row r="358" spans="1:24" ht="47.25">
      <c r="A358" s="242" t="s">
        <v>29</v>
      </c>
      <c r="B358" s="312" t="s">
        <v>888</v>
      </c>
      <c r="C358" s="302"/>
      <c r="D358" s="302"/>
      <c r="E358" s="413"/>
      <c r="F358" s="413"/>
      <c r="G358" s="413"/>
      <c r="H358" s="413"/>
      <c r="I358" s="413">
        <v>14000</v>
      </c>
      <c r="J358" s="413">
        <v>14000</v>
      </c>
      <c r="K358" s="413"/>
      <c r="L358" s="413"/>
      <c r="M358" s="413">
        <v>14000</v>
      </c>
      <c r="N358" s="413">
        <v>14000</v>
      </c>
      <c r="O358" s="413"/>
      <c r="P358" s="413"/>
      <c r="Q358" s="413"/>
      <c r="R358" s="413"/>
      <c r="S358" s="413"/>
      <c r="T358" s="413"/>
      <c r="U358" s="168"/>
      <c r="V358" s="168"/>
      <c r="W358" s="168"/>
      <c r="X358" s="168"/>
    </row>
    <row r="359" spans="1:24" ht="47.25">
      <c r="A359" s="242" t="s">
        <v>59</v>
      </c>
      <c r="B359" s="312" t="s">
        <v>889</v>
      </c>
      <c r="C359" s="302"/>
      <c r="D359" s="302"/>
      <c r="E359" s="413"/>
      <c r="F359" s="413"/>
      <c r="G359" s="413"/>
      <c r="H359" s="413"/>
      <c r="I359" s="413">
        <v>10000</v>
      </c>
      <c r="J359" s="413">
        <v>10000</v>
      </c>
      <c r="K359" s="413"/>
      <c r="L359" s="413"/>
      <c r="M359" s="413">
        <v>10000</v>
      </c>
      <c r="N359" s="413">
        <v>10000</v>
      </c>
      <c r="O359" s="413"/>
      <c r="P359" s="413"/>
      <c r="Q359" s="413"/>
      <c r="R359" s="413"/>
      <c r="S359" s="413"/>
      <c r="T359" s="413"/>
      <c r="U359" s="168"/>
      <c r="V359" s="168"/>
      <c r="W359" s="168"/>
      <c r="X359" s="168"/>
    </row>
    <row r="360" spans="1:24" ht="47.25">
      <c r="A360" s="242" t="s">
        <v>61</v>
      </c>
      <c r="B360" s="312" t="s">
        <v>890</v>
      </c>
      <c r="C360" s="302"/>
      <c r="D360" s="302"/>
      <c r="E360" s="413"/>
      <c r="F360" s="413"/>
      <c r="G360" s="413"/>
      <c r="H360" s="413"/>
      <c r="I360" s="413">
        <v>13800</v>
      </c>
      <c r="J360" s="413">
        <v>13800</v>
      </c>
      <c r="K360" s="413"/>
      <c r="L360" s="413"/>
      <c r="M360" s="413">
        <v>13800</v>
      </c>
      <c r="N360" s="413">
        <v>13800</v>
      </c>
      <c r="O360" s="413"/>
      <c r="P360" s="413"/>
      <c r="Q360" s="413"/>
      <c r="R360" s="413"/>
      <c r="S360" s="413"/>
      <c r="T360" s="413"/>
      <c r="U360" s="168"/>
      <c r="V360" s="168"/>
      <c r="W360" s="168"/>
      <c r="X360" s="168"/>
    </row>
    <row r="361" spans="1:24">
      <c r="A361" s="306"/>
      <c r="B361" s="294"/>
      <c r="C361" s="314"/>
      <c r="D361" s="314"/>
      <c r="E361" s="310"/>
      <c r="F361" s="310"/>
      <c r="G361" s="310"/>
      <c r="H361" s="310"/>
      <c r="I361" s="310"/>
      <c r="J361" s="310"/>
      <c r="K361" s="310"/>
      <c r="L361" s="310"/>
      <c r="M361" s="310"/>
      <c r="N361" s="310"/>
      <c r="O361" s="310"/>
      <c r="P361" s="310"/>
      <c r="Q361" s="310"/>
      <c r="R361" s="310"/>
      <c r="S361" s="306"/>
      <c r="T361" s="306"/>
      <c r="U361" s="168"/>
      <c r="V361" s="168"/>
      <c r="W361" s="168"/>
      <c r="X361" s="168"/>
    </row>
    <row r="362" spans="1:24">
      <c r="A362" s="401" t="s">
        <v>482</v>
      </c>
      <c r="B362" s="402" t="s">
        <v>891</v>
      </c>
      <c r="C362" s="302"/>
      <c r="D362" s="302"/>
      <c r="E362" s="404"/>
      <c r="F362" s="404"/>
      <c r="G362" s="404">
        <f t="shared" ref="G362:R362" si="31">G363</f>
        <v>0</v>
      </c>
      <c r="H362" s="404">
        <f t="shared" si="31"/>
        <v>0</v>
      </c>
      <c r="I362" s="404">
        <f t="shared" si="31"/>
        <v>277250</v>
      </c>
      <c r="J362" s="404">
        <f t="shared" si="31"/>
        <v>277250</v>
      </c>
      <c r="K362" s="404">
        <f t="shared" si="31"/>
        <v>0</v>
      </c>
      <c r="L362" s="404">
        <f t="shared" si="31"/>
        <v>0</v>
      </c>
      <c r="M362" s="404">
        <f t="shared" si="31"/>
        <v>277250</v>
      </c>
      <c r="N362" s="404">
        <f t="shared" si="31"/>
        <v>277250</v>
      </c>
      <c r="O362" s="404">
        <f t="shared" si="31"/>
        <v>0</v>
      </c>
      <c r="P362" s="404">
        <f t="shared" si="31"/>
        <v>0</v>
      </c>
      <c r="Q362" s="404">
        <f t="shared" si="31"/>
        <v>0</v>
      </c>
      <c r="R362" s="404">
        <f t="shared" si="31"/>
        <v>0</v>
      </c>
      <c r="S362" s="413"/>
      <c r="T362" s="413"/>
      <c r="U362" s="168"/>
      <c r="V362" s="168"/>
      <c r="W362" s="168"/>
      <c r="X362" s="168"/>
    </row>
    <row r="363" spans="1:24">
      <c r="A363" s="422"/>
      <c r="B363" s="423" t="s">
        <v>608</v>
      </c>
      <c r="C363" s="422"/>
      <c r="D363" s="422"/>
      <c r="E363" s="404"/>
      <c r="F363" s="404"/>
      <c r="G363" s="404">
        <f t="shared" ref="G363:R363" si="32">SUM(G365:G386)</f>
        <v>0</v>
      </c>
      <c r="H363" s="404">
        <f t="shared" si="32"/>
        <v>0</v>
      </c>
      <c r="I363" s="404">
        <f t="shared" si="32"/>
        <v>277250</v>
      </c>
      <c r="J363" s="404">
        <f t="shared" si="32"/>
        <v>277250</v>
      </c>
      <c r="K363" s="404">
        <f t="shared" si="32"/>
        <v>0</v>
      </c>
      <c r="L363" s="404">
        <f t="shared" si="32"/>
        <v>0</v>
      </c>
      <c r="M363" s="404">
        <f t="shared" si="32"/>
        <v>277250</v>
      </c>
      <c r="N363" s="404">
        <f t="shared" si="32"/>
        <v>277250</v>
      </c>
      <c r="O363" s="404">
        <f t="shared" si="32"/>
        <v>0</v>
      </c>
      <c r="P363" s="404">
        <f t="shared" si="32"/>
        <v>0</v>
      </c>
      <c r="Q363" s="404">
        <f t="shared" si="32"/>
        <v>0</v>
      </c>
      <c r="R363" s="404">
        <f t="shared" si="32"/>
        <v>0</v>
      </c>
      <c r="S363" s="422"/>
      <c r="T363" s="422"/>
      <c r="U363" s="168"/>
      <c r="V363" s="168"/>
      <c r="W363" s="168"/>
      <c r="X363" s="168"/>
    </row>
    <row r="364" spans="1:24" ht="31.5">
      <c r="A364" s="407"/>
      <c r="B364" s="408" t="s">
        <v>580</v>
      </c>
      <c r="C364" s="409"/>
      <c r="D364" s="410"/>
      <c r="E364" s="411"/>
      <c r="F364" s="411"/>
      <c r="G364" s="411"/>
      <c r="H364" s="411"/>
      <c r="I364" s="411"/>
      <c r="J364" s="411"/>
      <c r="K364" s="411"/>
      <c r="L364" s="411"/>
      <c r="M364" s="411"/>
      <c r="N364" s="411"/>
      <c r="O364" s="411"/>
      <c r="P364" s="411"/>
      <c r="Q364" s="411"/>
      <c r="R364" s="411"/>
      <c r="S364" s="410"/>
      <c r="T364" s="410"/>
      <c r="U364" s="168"/>
      <c r="V364" s="168"/>
      <c r="W364" s="168"/>
      <c r="X364" s="168"/>
    </row>
    <row r="365" spans="1:24">
      <c r="A365" s="436">
        <v>1</v>
      </c>
      <c r="B365" s="437" t="s">
        <v>892</v>
      </c>
      <c r="C365" s="302"/>
      <c r="D365" s="302"/>
      <c r="E365" s="413"/>
      <c r="F365" s="413"/>
      <c r="G365" s="413"/>
      <c r="H365" s="413"/>
      <c r="I365" s="413">
        <v>15400</v>
      </c>
      <c r="J365" s="413">
        <v>15400</v>
      </c>
      <c r="K365" s="413"/>
      <c r="L365" s="413"/>
      <c r="M365" s="413">
        <v>15400</v>
      </c>
      <c r="N365" s="413">
        <v>15400</v>
      </c>
      <c r="O365" s="413"/>
      <c r="P365" s="413"/>
      <c r="Q365" s="413"/>
      <c r="R365" s="413"/>
      <c r="S365" s="413"/>
      <c r="T365" s="413"/>
      <c r="U365" s="168"/>
      <c r="V365" s="168"/>
      <c r="W365" s="168"/>
      <c r="X365" s="168"/>
    </row>
    <row r="366" spans="1:24">
      <c r="A366" s="436">
        <v>2</v>
      </c>
      <c r="B366" s="437" t="s">
        <v>893</v>
      </c>
      <c r="C366" s="302"/>
      <c r="D366" s="302"/>
      <c r="E366" s="413"/>
      <c r="F366" s="413"/>
      <c r="G366" s="413"/>
      <c r="H366" s="413"/>
      <c r="I366" s="413">
        <v>14750</v>
      </c>
      <c r="J366" s="413">
        <v>14750</v>
      </c>
      <c r="K366" s="413"/>
      <c r="L366" s="413"/>
      <c r="M366" s="413">
        <v>14750</v>
      </c>
      <c r="N366" s="413">
        <v>14750</v>
      </c>
      <c r="O366" s="413"/>
      <c r="P366" s="413"/>
      <c r="Q366" s="413"/>
      <c r="R366" s="413"/>
      <c r="S366" s="413"/>
      <c r="T366" s="413"/>
      <c r="U366" s="168"/>
      <c r="V366" s="168"/>
      <c r="W366" s="168"/>
      <c r="X366" s="168"/>
    </row>
    <row r="367" spans="1:24">
      <c r="A367" s="436">
        <v>3</v>
      </c>
      <c r="B367" s="438" t="s">
        <v>894</v>
      </c>
      <c r="C367" s="302"/>
      <c r="D367" s="302"/>
      <c r="E367" s="413"/>
      <c r="F367" s="413"/>
      <c r="G367" s="413"/>
      <c r="H367" s="413"/>
      <c r="I367" s="413">
        <v>7600</v>
      </c>
      <c r="J367" s="413">
        <v>7600</v>
      </c>
      <c r="K367" s="413"/>
      <c r="L367" s="413"/>
      <c r="M367" s="413">
        <v>7600</v>
      </c>
      <c r="N367" s="413">
        <v>7600</v>
      </c>
      <c r="O367" s="413"/>
      <c r="P367" s="413"/>
      <c r="Q367" s="413"/>
      <c r="R367" s="413"/>
      <c r="S367" s="413"/>
      <c r="T367" s="413"/>
      <c r="U367" s="168"/>
      <c r="V367" s="168"/>
      <c r="W367" s="168"/>
      <c r="X367" s="168"/>
    </row>
    <row r="368" spans="1:24">
      <c r="A368" s="436">
        <v>4</v>
      </c>
      <c r="B368" s="438" t="s">
        <v>895</v>
      </c>
      <c r="C368" s="302"/>
      <c r="D368" s="302"/>
      <c r="E368" s="413"/>
      <c r="F368" s="413"/>
      <c r="G368" s="413"/>
      <c r="H368" s="413"/>
      <c r="I368" s="413">
        <v>7600</v>
      </c>
      <c r="J368" s="413">
        <v>7600</v>
      </c>
      <c r="K368" s="413"/>
      <c r="L368" s="413"/>
      <c r="M368" s="413">
        <v>7600</v>
      </c>
      <c r="N368" s="413">
        <v>7600</v>
      </c>
      <c r="O368" s="413"/>
      <c r="P368" s="413"/>
      <c r="Q368" s="413"/>
      <c r="R368" s="413"/>
      <c r="S368" s="413"/>
      <c r="T368" s="413"/>
      <c r="U368" s="168"/>
      <c r="V368" s="168"/>
      <c r="W368" s="168"/>
      <c r="X368" s="168"/>
    </row>
    <row r="369" spans="1:24">
      <c r="A369" s="436">
        <v>5</v>
      </c>
      <c r="B369" s="438" t="s">
        <v>896</v>
      </c>
      <c r="C369" s="302"/>
      <c r="D369" s="302"/>
      <c r="E369" s="413"/>
      <c r="F369" s="413"/>
      <c r="G369" s="413"/>
      <c r="H369" s="413"/>
      <c r="I369" s="413">
        <v>7600</v>
      </c>
      <c r="J369" s="413">
        <v>7600</v>
      </c>
      <c r="K369" s="413"/>
      <c r="L369" s="413"/>
      <c r="M369" s="413">
        <v>7600</v>
      </c>
      <c r="N369" s="413">
        <v>7600</v>
      </c>
      <c r="O369" s="413"/>
      <c r="P369" s="413"/>
      <c r="Q369" s="413"/>
      <c r="R369" s="413"/>
      <c r="S369" s="413"/>
      <c r="T369" s="413"/>
      <c r="U369" s="168"/>
      <c r="V369" s="168"/>
      <c r="W369" s="168"/>
      <c r="X369" s="168"/>
    </row>
    <row r="370" spans="1:24">
      <c r="A370" s="436">
        <v>6</v>
      </c>
      <c r="B370" s="438" t="s">
        <v>897</v>
      </c>
      <c r="C370" s="302"/>
      <c r="D370" s="302"/>
      <c r="E370" s="413"/>
      <c r="F370" s="413"/>
      <c r="G370" s="413"/>
      <c r="H370" s="413"/>
      <c r="I370" s="413">
        <v>9450</v>
      </c>
      <c r="J370" s="413">
        <v>9450</v>
      </c>
      <c r="K370" s="413"/>
      <c r="L370" s="413"/>
      <c r="M370" s="413">
        <v>9450</v>
      </c>
      <c r="N370" s="413">
        <v>9450</v>
      </c>
      <c r="O370" s="413"/>
      <c r="P370" s="413"/>
      <c r="Q370" s="413"/>
      <c r="R370" s="413"/>
      <c r="S370" s="413"/>
      <c r="T370" s="413"/>
      <c r="U370" s="168"/>
      <c r="V370" s="168"/>
      <c r="W370" s="168"/>
      <c r="X370" s="168"/>
    </row>
    <row r="371" spans="1:24">
      <c r="A371" s="436">
        <v>7</v>
      </c>
      <c r="B371" s="438" t="s">
        <v>898</v>
      </c>
      <c r="C371" s="302"/>
      <c r="D371" s="302"/>
      <c r="E371" s="413"/>
      <c r="F371" s="413"/>
      <c r="G371" s="413"/>
      <c r="H371" s="413"/>
      <c r="I371" s="413">
        <v>45000</v>
      </c>
      <c r="J371" s="413">
        <v>45000</v>
      </c>
      <c r="K371" s="413"/>
      <c r="L371" s="413"/>
      <c r="M371" s="413">
        <v>45000</v>
      </c>
      <c r="N371" s="413">
        <v>45000</v>
      </c>
      <c r="O371" s="413"/>
      <c r="P371" s="413"/>
      <c r="Q371" s="413"/>
      <c r="R371" s="413"/>
      <c r="S371" s="413"/>
      <c r="T371" s="413"/>
      <c r="U371" s="168"/>
      <c r="V371" s="168"/>
      <c r="W371" s="168"/>
      <c r="X371" s="168"/>
    </row>
    <row r="372" spans="1:24">
      <c r="A372" s="439">
        <v>8</v>
      </c>
      <c r="B372" s="440" t="s">
        <v>899</v>
      </c>
      <c r="C372" s="302"/>
      <c r="D372" s="302"/>
      <c r="E372" s="413"/>
      <c r="F372" s="413"/>
      <c r="G372" s="413"/>
      <c r="H372" s="413"/>
      <c r="I372" s="413">
        <v>10200</v>
      </c>
      <c r="J372" s="413">
        <v>10200</v>
      </c>
      <c r="K372" s="413"/>
      <c r="L372" s="413"/>
      <c r="M372" s="413">
        <v>10200</v>
      </c>
      <c r="N372" s="413">
        <v>10200</v>
      </c>
      <c r="O372" s="413"/>
      <c r="P372" s="413"/>
      <c r="Q372" s="413"/>
      <c r="R372" s="413"/>
      <c r="S372" s="413"/>
      <c r="T372" s="413"/>
      <c r="U372" s="168"/>
      <c r="V372" s="168"/>
      <c r="W372" s="168"/>
      <c r="X372" s="168"/>
    </row>
    <row r="373" spans="1:24">
      <c r="A373" s="314">
        <v>9</v>
      </c>
      <c r="B373" s="441" t="s">
        <v>900</v>
      </c>
      <c r="C373" s="302"/>
      <c r="D373" s="302"/>
      <c r="E373" s="413"/>
      <c r="F373" s="413"/>
      <c r="G373" s="413"/>
      <c r="H373" s="413"/>
      <c r="I373" s="413">
        <v>7600</v>
      </c>
      <c r="J373" s="413">
        <v>7600</v>
      </c>
      <c r="K373" s="413"/>
      <c r="L373" s="413"/>
      <c r="M373" s="413">
        <v>7600</v>
      </c>
      <c r="N373" s="413">
        <v>7600</v>
      </c>
      <c r="O373" s="413"/>
      <c r="P373" s="413"/>
      <c r="Q373" s="413"/>
      <c r="R373" s="413"/>
      <c r="S373" s="413"/>
      <c r="T373" s="413"/>
      <c r="U373" s="168"/>
      <c r="V373" s="168"/>
      <c r="W373" s="168"/>
      <c r="X373" s="168"/>
    </row>
    <row r="374" spans="1:24">
      <c r="A374" s="314">
        <v>10</v>
      </c>
      <c r="B374" s="441" t="s">
        <v>901</v>
      </c>
      <c r="C374" s="302"/>
      <c r="D374" s="302"/>
      <c r="E374" s="413"/>
      <c r="F374" s="413"/>
      <c r="G374" s="413"/>
      <c r="H374" s="413"/>
      <c r="I374" s="413">
        <v>7700</v>
      </c>
      <c r="J374" s="413">
        <v>7700</v>
      </c>
      <c r="K374" s="413"/>
      <c r="L374" s="413"/>
      <c r="M374" s="413">
        <v>7700</v>
      </c>
      <c r="N374" s="413">
        <v>7700</v>
      </c>
      <c r="O374" s="413"/>
      <c r="P374" s="413"/>
      <c r="Q374" s="413"/>
      <c r="R374" s="413"/>
      <c r="S374" s="413"/>
      <c r="T374" s="413"/>
      <c r="U374" s="168"/>
      <c r="V374" s="168"/>
      <c r="W374" s="168"/>
      <c r="X374" s="168"/>
    </row>
    <row r="375" spans="1:24">
      <c r="A375" s="314">
        <v>11</v>
      </c>
      <c r="B375" s="441" t="s">
        <v>902</v>
      </c>
      <c r="C375" s="302"/>
      <c r="D375" s="302"/>
      <c r="E375" s="413"/>
      <c r="F375" s="413"/>
      <c r="G375" s="413"/>
      <c r="H375" s="413"/>
      <c r="I375" s="413">
        <v>8900</v>
      </c>
      <c r="J375" s="413">
        <v>8900</v>
      </c>
      <c r="K375" s="413"/>
      <c r="L375" s="413"/>
      <c r="M375" s="413">
        <v>8900</v>
      </c>
      <c r="N375" s="413">
        <v>8900</v>
      </c>
      <c r="O375" s="413"/>
      <c r="P375" s="413"/>
      <c r="Q375" s="413"/>
      <c r="R375" s="413"/>
      <c r="S375" s="413"/>
      <c r="T375" s="413"/>
      <c r="U375" s="168"/>
      <c r="V375" s="168"/>
      <c r="W375" s="168"/>
      <c r="X375" s="168"/>
    </row>
    <row r="376" spans="1:24">
      <c r="A376" s="314">
        <v>12</v>
      </c>
      <c r="B376" s="441" t="s">
        <v>903</v>
      </c>
      <c r="C376" s="302"/>
      <c r="D376" s="302"/>
      <c r="E376" s="413"/>
      <c r="F376" s="413"/>
      <c r="G376" s="413"/>
      <c r="H376" s="413"/>
      <c r="I376" s="413">
        <v>8900</v>
      </c>
      <c r="J376" s="413">
        <v>8900</v>
      </c>
      <c r="K376" s="413"/>
      <c r="L376" s="413"/>
      <c r="M376" s="413">
        <v>8900</v>
      </c>
      <c r="N376" s="413">
        <v>8900</v>
      </c>
      <c r="O376" s="413"/>
      <c r="P376" s="413"/>
      <c r="Q376" s="413"/>
      <c r="R376" s="413"/>
      <c r="S376" s="413"/>
      <c r="T376" s="413"/>
      <c r="U376" s="168"/>
      <c r="V376" s="168"/>
      <c r="W376" s="168"/>
      <c r="X376" s="168"/>
    </row>
    <row r="377" spans="1:24">
      <c r="A377" s="314">
        <v>13</v>
      </c>
      <c r="B377" s="441" t="s">
        <v>904</v>
      </c>
      <c r="C377" s="302"/>
      <c r="D377" s="302"/>
      <c r="E377" s="413"/>
      <c r="F377" s="413"/>
      <c r="G377" s="413"/>
      <c r="H377" s="413"/>
      <c r="I377" s="413">
        <v>14500</v>
      </c>
      <c r="J377" s="413">
        <v>14500</v>
      </c>
      <c r="K377" s="413"/>
      <c r="L377" s="413"/>
      <c r="M377" s="413">
        <v>14500</v>
      </c>
      <c r="N377" s="413">
        <v>14500</v>
      </c>
      <c r="O377" s="413"/>
      <c r="P377" s="413"/>
      <c r="Q377" s="413"/>
      <c r="R377" s="413"/>
      <c r="S377" s="413"/>
      <c r="T377" s="413"/>
      <c r="U377" s="168"/>
      <c r="V377" s="168"/>
      <c r="W377" s="168"/>
      <c r="X377" s="168"/>
    </row>
    <row r="378" spans="1:24">
      <c r="A378" s="314">
        <v>14</v>
      </c>
      <c r="B378" s="441" t="s">
        <v>905</v>
      </c>
      <c r="C378" s="302"/>
      <c r="D378" s="302"/>
      <c r="E378" s="413"/>
      <c r="F378" s="413"/>
      <c r="G378" s="413"/>
      <c r="H378" s="413"/>
      <c r="I378" s="413">
        <v>10200</v>
      </c>
      <c r="J378" s="413">
        <v>10200</v>
      </c>
      <c r="K378" s="413"/>
      <c r="L378" s="413"/>
      <c r="M378" s="413">
        <v>10200</v>
      </c>
      <c r="N378" s="413">
        <v>10200</v>
      </c>
      <c r="O378" s="413"/>
      <c r="P378" s="413"/>
      <c r="Q378" s="413"/>
      <c r="R378" s="413"/>
      <c r="S378" s="413"/>
      <c r="T378" s="413"/>
      <c r="U378" s="168"/>
      <c r="V378" s="168"/>
      <c r="W378" s="168"/>
      <c r="X378" s="168"/>
    </row>
    <row r="379" spans="1:24">
      <c r="A379" s="314">
        <v>15</v>
      </c>
      <c r="B379" s="441" t="s">
        <v>906</v>
      </c>
      <c r="C379" s="302"/>
      <c r="D379" s="302"/>
      <c r="E379" s="413"/>
      <c r="F379" s="413"/>
      <c r="G379" s="413"/>
      <c r="H379" s="413"/>
      <c r="I379" s="413">
        <v>16700</v>
      </c>
      <c r="J379" s="413">
        <v>16700</v>
      </c>
      <c r="K379" s="413"/>
      <c r="L379" s="413"/>
      <c r="M379" s="413">
        <v>16700</v>
      </c>
      <c r="N379" s="413">
        <v>16700</v>
      </c>
      <c r="O379" s="413"/>
      <c r="P379" s="413"/>
      <c r="Q379" s="413"/>
      <c r="R379" s="413"/>
      <c r="S379" s="413"/>
      <c r="T379" s="413"/>
      <c r="U379" s="168"/>
      <c r="V379" s="168"/>
      <c r="W379" s="168"/>
      <c r="X379" s="168"/>
    </row>
    <row r="380" spans="1:24" ht="31.5">
      <c r="A380" s="436">
        <v>16</v>
      </c>
      <c r="B380" s="437" t="s">
        <v>907</v>
      </c>
      <c r="C380" s="302"/>
      <c r="D380" s="302"/>
      <c r="E380" s="413"/>
      <c r="F380" s="413"/>
      <c r="G380" s="413"/>
      <c r="H380" s="413"/>
      <c r="I380" s="413">
        <v>14750</v>
      </c>
      <c r="J380" s="413">
        <v>14750</v>
      </c>
      <c r="K380" s="413"/>
      <c r="L380" s="413"/>
      <c r="M380" s="413">
        <v>14750</v>
      </c>
      <c r="N380" s="413">
        <v>14750</v>
      </c>
      <c r="O380" s="413"/>
      <c r="P380" s="413"/>
      <c r="Q380" s="413"/>
      <c r="R380" s="413"/>
      <c r="S380" s="413"/>
      <c r="T380" s="413"/>
      <c r="U380" s="168"/>
      <c r="V380" s="168"/>
      <c r="W380" s="168"/>
      <c r="X380" s="168"/>
    </row>
    <row r="381" spans="1:24" ht="31.5">
      <c r="A381" s="314">
        <v>17</v>
      </c>
      <c r="B381" s="441" t="s">
        <v>908</v>
      </c>
      <c r="C381" s="302"/>
      <c r="D381" s="302"/>
      <c r="E381" s="413"/>
      <c r="F381" s="413"/>
      <c r="G381" s="413"/>
      <c r="H381" s="413"/>
      <c r="I381" s="413">
        <v>8000</v>
      </c>
      <c r="J381" s="413">
        <v>8000</v>
      </c>
      <c r="K381" s="413"/>
      <c r="L381" s="413"/>
      <c r="M381" s="413">
        <v>8000</v>
      </c>
      <c r="N381" s="413">
        <v>8000</v>
      </c>
      <c r="O381" s="413"/>
      <c r="P381" s="413"/>
      <c r="Q381" s="413"/>
      <c r="R381" s="413"/>
      <c r="S381" s="413"/>
      <c r="T381" s="413"/>
      <c r="U381" s="168"/>
      <c r="V381" s="168"/>
      <c r="W381" s="168"/>
      <c r="X381" s="168"/>
    </row>
    <row r="382" spans="1:24">
      <c r="A382" s="314">
        <v>18</v>
      </c>
      <c r="B382" s="441" t="s">
        <v>909</v>
      </c>
      <c r="C382" s="302"/>
      <c r="D382" s="302"/>
      <c r="E382" s="413"/>
      <c r="F382" s="413"/>
      <c r="G382" s="413"/>
      <c r="H382" s="413"/>
      <c r="I382" s="413">
        <v>8000</v>
      </c>
      <c r="J382" s="413">
        <v>8000</v>
      </c>
      <c r="K382" s="413"/>
      <c r="L382" s="413"/>
      <c r="M382" s="413">
        <v>8000</v>
      </c>
      <c r="N382" s="413">
        <v>8000</v>
      </c>
      <c r="O382" s="413"/>
      <c r="P382" s="413"/>
      <c r="Q382" s="413"/>
      <c r="R382" s="413"/>
      <c r="S382" s="413"/>
      <c r="T382" s="413"/>
      <c r="U382" s="168"/>
      <c r="V382" s="168"/>
      <c r="W382" s="168"/>
      <c r="X382" s="168"/>
    </row>
    <row r="383" spans="1:24" ht="31.5">
      <c r="A383" s="314">
        <v>19</v>
      </c>
      <c r="B383" s="441" t="s">
        <v>910</v>
      </c>
      <c r="C383" s="302"/>
      <c r="D383" s="302"/>
      <c r="E383" s="413"/>
      <c r="F383" s="413"/>
      <c r="G383" s="413"/>
      <c r="H383" s="413"/>
      <c r="I383" s="413">
        <v>8000</v>
      </c>
      <c r="J383" s="413">
        <v>8000</v>
      </c>
      <c r="K383" s="413"/>
      <c r="L383" s="413"/>
      <c r="M383" s="413">
        <v>8000</v>
      </c>
      <c r="N383" s="413">
        <v>8000</v>
      </c>
      <c r="O383" s="413"/>
      <c r="P383" s="413"/>
      <c r="Q383" s="413"/>
      <c r="R383" s="413"/>
      <c r="S383" s="413"/>
      <c r="T383" s="413"/>
      <c r="U383" s="168"/>
      <c r="V383" s="168"/>
      <c r="W383" s="168"/>
      <c r="X383" s="168"/>
    </row>
    <row r="384" spans="1:24">
      <c r="A384" s="314">
        <v>20</v>
      </c>
      <c r="B384" s="441" t="s">
        <v>911</v>
      </c>
      <c r="C384" s="302"/>
      <c r="D384" s="302"/>
      <c r="E384" s="413"/>
      <c r="F384" s="413"/>
      <c r="G384" s="413"/>
      <c r="H384" s="413"/>
      <c r="I384" s="413">
        <v>14700</v>
      </c>
      <c r="J384" s="413">
        <v>14700</v>
      </c>
      <c r="K384" s="413"/>
      <c r="L384" s="413"/>
      <c r="M384" s="413">
        <v>14700</v>
      </c>
      <c r="N384" s="413">
        <v>14700</v>
      </c>
      <c r="O384" s="413"/>
      <c r="P384" s="413"/>
      <c r="Q384" s="413"/>
      <c r="R384" s="413"/>
      <c r="S384" s="413"/>
      <c r="T384" s="413"/>
      <c r="U384" s="168"/>
      <c r="V384" s="168"/>
      <c r="W384" s="168"/>
      <c r="X384" s="168"/>
    </row>
    <row r="385" spans="1:27">
      <c r="A385" s="314">
        <v>21</v>
      </c>
      <c r="B385" s="441" t="s">
        <v>912</v>
      </c>
      <c r="C385" s="302"/>
      <c r="D385" s="302"/>
      <c r="E385" s="413"/>
      <c r="F385" s="413"/>
      <c r="G385" s="413"/>
      <c r="H385" s="413"/>
      <c r="I385" s="413">
        <v>15000</v>
      </c>
      <c r="J385" s="413">
        <v>15000</v>
      </c>
      <c r="K385" s="413"/>
      <c r="L385" s="413"/>
      <c r="M385" s="413">
        <v>15000</v>
      </c>
      <c r="N385" s="413">
        <v>15000</v>
      </c>
      <c r="O385" s="413"/>
      <c r="P385" s="413"/>
      <c r="Q385" s="413"/>
      <c r="R385" s="413"/>
      <c r="S385" s="413"/>
      <c r="T385" s="413"/>
      <c r="U385" s="168"/>
      <c r="V385" s="168"/>
      <c r="W385" s="168"/>
      <c r="X385" s="168"/>
    </row>
    <row r="386" spans="1:27">
      <c r="A386" s="314">
        <v>22</v>
      </c>
      <c r="B386" s="441" t="s">
        <v>913</v>
      </c>
      <c r="C386" s="302"/>
      <c r="D386" s="302"/>
      <c r="E386" s="413"/>
      <c r="F386" s="413"/>
      <c r="G386" s="413"/>
      <c r="H386" s="413"/>
      <c r="I386" s="413">
        <v>16700</v>
      </c>
      <c r="J386" s="413">
        <v>16700</v>
      </c>
      <c r="K386" s="413"/>
      <c r="L386" s="413"/>
      <c r="M386" s="413">
        <v>16700</v>
      </c>
      <c r="N386" s="413">
        <v>16700</v>
      </c>
      <c r="O386" s="413"/>
      <c r="P386" s="413"/>
      <c r="Q386" s="413"/>
      <c r="R386" s="413"/>
      <c r="S386" s="413"/>
      <c r="T386" s="413"/>
      <c r="U386" s="168"/>
      <c r="V386" s="168"/>
      <c r="W386" s="168"/>
      <c r="X386" s="168"/>
    </row>
    <row r="387" spans="1:27">
      <c r="A387" s="169"/>
      <c r="B387" s="289"/>
      <c r="C387" s="302"/>
      <c r="D387" s="302"/>
      <c r="E387" s="442"/>
      <c r="F387" s="442"/>
      <c r="G387" s="442"/>
      <c r="H387" s="442"/>
      <c r="I387" s="442"/>
      <c r="J387" s="442"/>
      <c r="K387" s="442"/>
      <c r="L387" s="442"/>
      <c r="M387" s="442"/>
      <c r="N387" s="442"/>
      <c r="O387" s="442"/>
      <c r="P387" s="442"/>
      <c r="Q387" s="163"/>
      <c r="R387" s="163"/>
      <c r="S387" s="163"/>
      <c r="T387" s="163"/>
      <c r="U387" s="168"/>
      <c r="V387" s="168"/>
      <c r="W387" s="168"/>
      <c r="X387" s="168"/>
    </row>
    <row r="388" spans="1:27" s="287" customFormat="1" ht="36" customHeight="1">
      <c r="A388" s="169" t="s">
        <v>283</v>
      </c>
      <c r="B388" s="289" t="s">
        <v>588</v>
      </c>
      <c r="C388" s="307"/>
      <c r="D388" s="307"/>
      <c r="E388" s="443">
        <f>E389+E391</f>
        <v>7071948</v>
      </c>
      <c r="F388" s="443">
        <f>F389+F391</f>
        <v>2396948</v>
      </c>
      <c r="G388" s="443">
        <f>G389+G391</f>
        <v>6846000</v>
      </c>
      <c r="H388" s="443">
        <f>H389+H391</f>
        <v>2171000</v>
      </c>
      <c r="I388" s="443">
        <f>I389+I391</f>
        <v>1151948</v>
      </c>
      <c r="J388" s="443">
        <f t="shared" ref="J388:T388" si="33">J389+J391</f>
        <v>1151948</v>
      </c>
      <c r="K388" s="443">
        <f t="shared" si="33"/>
        <v>0</v>
      </c>
      <c r="L388" s="443">
        <f t="shared" si="33"/>
        <v>0</v>
      </c>
      <c r="M388" s="443">
        <f t="shared" si="33"/>
        <v>1151948</v>
      </c>
      <c r="N388" s="443">
        <f t="shared" si="33"/>
        <v>1151948</v>
      </c>
      <c r="O388" s="443">
        <f t="shared" si="33"/>
        <v>0</v>
      </c>
      <c r="P388" s="443">
        <f t="shared" si="33"/>
        <v>0</v>
      </c>
      <c r="Q388" s="443">
        <f t="shared" si="33"/>
        <v>425948</v>
      </c>
      <c r="R388" s="443">
        <f t="shared" si="33"/>
        <v>425948</v>
      </c>
      <c r="S388" s="443">
        <f t="shared" si="33"/>
        <v>0</v>
      </c>
      <c r="T388" s="443">
        <f t="shared" si="33"/>
        <v>0</v>
      </c>
      <c r="U388" s="286"/>
      <c r="V388" s="286"/>
      <c r="W388" s="286"/>
      <c r="X388" s="286"/>
    </row>
    <row r="389" spans="1:27" s="287" customFormat="1" ht="60" customHeight="1">
      <c r="A389" s="169" t="s">
        <v>96</v>
      </c>
      <c r="B389" s="444" t="s">
        <v>589</v>
      </c>
      <c r="C389" s="307"/>
      <c r="D389" s="307"/>
      <c r="E389" s="445">
        <f t="shared" ref="E389:T389" si="34">E390</f>
        <v>7071948</v>
      </c>
      <c r="F389" s="445">
        <f t="shared" si="34"/>
        <v>2396948</v>
      </c>
      <c r="G389" s="445">
        <f t="shared" si="34"/>
        <v>6846000</v>
      </c>
      <c r="H389" s="445">
        <f t="shared" si="34"/>
        <v>2171000</v>
      </c>
      <c r="I389" s="445">
        <f>I390</f>
        <v>225948</v>
      </c>
      <c r="J389" s="445">
        <f t="shared" si="34"/>
        <v>225948</v>
      </c>
      <c r="K389" s="445">
        <f t="shared" si="34"/>
        <v>0</v>
      </c>
      <c r="L389" s="445">
        <f t="shared" si="34"/>
        <v>0</v>
      </c>
      <c r="M389" s="445">
        <f t="shared" si="34"/>
        <v>225948</v>
      </c>
      <c r="N389" s="445">
        <f>N390</f>
        <v>225948</v>
      </c>
      <c r="O389" s="445">
        <f t="shared" si="34"/>
        <v>0</v>
      </c>
      <c r="P389" s="445">
        <f t="shared" si="34"/>
        <v>0</v>
      </c>
      <c r="Q389" s="445">
        <f t="shared" si="34"/>
        <v>225948</v>
      </c>
      <c r="R389" s="445">
        <f>R390</f>
        <v>225948</v>
      </c>
      <c r="S389" s="445">
        <f>S390</f>
        <v>0</v>
      </c>
      <c r="T389" s="445">
        <f t="shared" si="34"/>
        <v>0</v>
      </c>
      <c r="U389" s="286"/>
      <c r="V389" s="286"/>
      <c r="W389" s="286"/>
      <c r="X389" s="286"/>
      <c r="AA389" s="287">
        <v>1</v>
      </c>
    </row>
    <row r="390" spans="1:27" s="287" customFormat="1" ht="45" customHeight="1">
      <c r="A390" s="446">
        <v>1</v>
      </c>
      <c r="B390" s="447" t="s">
        <v>590</v>
      </c>
      <c r="C390" s="448"/>
      <c r="D390" s="448"/>
      <c r="E390" s="303">
        <v>7071948</v>
      </c>
      <c r="F390" s="303">
        <v>2396948</v>
      </c>
      <c r="G390" s="303">
        <f>6646000+200000</f>
        <v>6846000</v>
      </c>
      <c r="H390" s="303">
        <v>2171000</v>
      </c>
      <c r="I390" s="303">
        <f>E390-G390</f>
        <v>225948</v>
      </c>
      <c r="J390" s="303">
        <v>225948</v>
      </c>
      <c r="K390" s="303"/>
      <c r="L390" s="303"/>
      <c r="M390" s="303">
        <v>225948</v>
      </c>
      <c r="N390" s="303">
        <v>225948</v>
      </c>
      <c r="O390" s="303"/>
      <c r="P390" s="303"/>
      <c r="Q390" s="303">
        <v>225948</v>
      </c>
      <c r="R390" s="303">
        <v>225948</v>
      </c>
      <c r="S390" s="286"/>
      <c r="T390" s="286"/>
      <c r="U390" s="286"/>
      <c r="V390" s="286"/>
      <c r="W390" s="286"/>
      <c r="X390" s="286"/>
    </row>
    <row r="391" spans="1:27" s="282" customFormat="1" ht="50.25" customHeight="1">
      <c r="A391" s="449" t="s">
        <v>101</v>
      </c>
      <c r="B391" s="444" t="s">
        <v>587</v>
      </c>
      <c r="C391" s="448"/>
      <c r="D391" s="448"/>
      <c r="E391" s="303"/>
      <c r="F391" s="303"/>
      <c r="G391" s="303"/>
      <c r="H391" s="303"/>
      <c r="I391" s="450">
        <f t="shared" ref="I391:T391" si="35">I392</f>
        <v>926000</v>
      </c>
      <c r="J391" s="450">
        <f t="shared" si="35"/>
        <v>926000</v>
      </c>
      <c r="K391" s="450">
        <f t="shared" si="35"/>
        <v>0</v>
      </c>
      <c r="L391" s="450">
        <f t="shared" si="35"/>
        <v>0</v>
      </c>
      <c r="M391" s="450">
        <f t="shared" si="35"/>
        <v>926000</v>
      </c>
      <c r="N391" s="450">
        <f t="shared" si="35"/>
        <v>926000</v>
      </c>
      <c r="O391" s="450">
        <f t="shared" si="35"/>
        <v>0</v>
      </c>
      <c r="P391" s="450">
        <f t="shared" si="35"/>
        <v>0</v>
      </c>
      <c r="Q391" s="450">
        <f t="shared" si="35"/>
        <v>200000</v>
      </c>
      <c r="R391" s="450">
        <f t="shared" si="35"/>
        <v>200000</v>
      </c>
      <c r="S391" s="450">
        <f t="shared" si="35"/>
        <v>0</v>
      </c>
      <c r="T391" s="450">
        <f t="shared" si="35"/>
        <v>0</v>
      </c>
      <c r="U391" s="163"/>
      <c r="V391" s="163"/>
      <c r="W391" s="163"/>
      <c r="X391" s="163"/>
      <c r="AA391" s="282">
        <v>1</v>
      </c>
    </row>
    <row r="392" spans="1:27" s="282" customFormat="1" ht="42.75" customHeight="1">
      <c r="A392" s="446">
        <v>1</v>
      </c>
      <c r="B392" s="447" t="s">
        <v>591</v>
      </c>
      <c r="C392" s="448"/>
      <c r="D392" s="448"/>
      <c r="E392" s="303"/>
      <c r="F392" s="303"/>
      <c r="G392" s="303"/>
      <c r="H392" s="303"/>
      <c r="I392" s="303">
        <v>926000</v>
      </c>
      <c r="J392" s="303">
        <v>926000</v>
      </c>
      <c r="K392" s="303"/>
      <c r="L392" s="303"/>
      <c r="M392" s="303">
        <v>926000</v>
      </c>
      <c r="N392" s="303">
        <v>926000</v>
      </c>
      <c r="O392" s="303"/>
      <c r="P392" s="303"/>
      <c r="Q392" s="303">
        <v>200000</v>
      </c>
      <c r="R392" s="303">
        <v>200000</v>
      </c>
      <c r="S392" s="163"/>
      <c r="T392" s="163"/>
      <c r="U392" s="163"/>
      <c r="V392" s="163"/>
      <c r="W392" s="163"/>
      <c r="X392" s="163"/>
    </row>
    <row r="393" spans="1:27">
      <c r="A393" s="165"/>
      <c r="B393" s="173"/>
      <c r="C393" s="173"/>
      <c r="D393" s="167"/>
      <c r="E393" s="168"/>
      <c r="F393" s="168"/>
      <c r="G393" s="286"/>
      <c r="H393" s="286"/>
      <c r="I393" s="286"/>
      <c r="J393" s="286"/>
      <c r="K393" s="286"/>
      <c r="L393" s="286"/>
      <c r="M393" s="286"/>
      <c r="N393" s="286"/>
      <c r="O393" s="286"/>
      <c r="P393" s="286"/>
      <c r="Q393" s="286"/>
      <c r="R393" s="286"/>
      <c r="S393" s="286"/>
      <c r="T393" s="286"/>
      <c r="U393" s="168"/>
      <c r="V393" s="168"/>
      <c r="W393" s="168"/>
      <c r="X393" s="168"/>
    </row>
    <row r="394" spans="1:27">
      <c r="A394" s="160"/>
      <c r="B394" s="160"/>
      <c r="C394" s="160"/>
      <c r="D394" s="160"/>
      <c r="E394" s="160"/>
      <c r="F394" s="160"/>
      <c r="G394" s="328"/>
      <c r="H394" s="328"/>
      <c r="I394" s="328"/>
      <c r="J394" s="328"/>
      <c r="K394" s="328"/>
      <c r="L394" s="328"/>
      <c r="M394" s="328"/>
      <c r="N394" s="328"/>
      <c r="O394" s="328"/>
      <c r="P394" s="328"/>
      <c r="Q394" s="328"/>
      <c r="R394" s="328"/>
      <c r="S394" s="328"/>
      <c r="T394" s="328"/>
      <c r="U394" s="328"/>
      <c r="V394" s="160"/>
      <c r="W394" s="160"/>
      <c r="X394" s="160"/>
    </row>
    <row r="395" spans="1:27">
      <c r="A395" s="160"/>
      <c r="B395" s="279" t="s">
        <v>135</v>
      </c>
      <c r="C395" s="160"/>
      <c r="D395" s="160"/>
      <c r="E395" s="160"/>
      <c r="F395" s="160"/>
      <c r="G395" s="328"/>
      <c r="H395" s="328"/>
      <c r="I395" s="328"/>
      <c r="J395" s="328"/>
      <c r="K395" s="328"/>
      <c r="L395" s="328"/>
      <c r="M395" s="328"/>
      <c r="N395" s="328"/>
      <c r="O395" s="328"/>
      <c r="P395" s="328"/>
      <c r="Q395" s="328"/>
      <c r="R395" s="328"/>
      <c r="S395" s="328"/>
      <c r="T395" s="328"/>
      <c r="U395" s="328"/>
      <c r="V395" s="160"/>
      <c r="W395" s="160"/>
      <c r="X395" s="160"/>
    </row>
    <row r="396" spans="1:27">
      <c r="A396" s="160"/>
      <c r="B396" s="292" t="s">
        <v>358</v>
      </c>
      <c r="C396" s="160"/>
      <c r="D396" s="160"/>
      <c r="E396" s="160"/>
      <c r="F396" s="160"/>
      <c r="G396" s="328"/>
      <c r="H396" s="328"/>
      <c r="I396" s="328"/>
      <c r="J396" s="328"/>
      <c r="K396" s="328"/>
      <c r="L396" s="328"/>
      <c r="M396" s="328"/>
      <c r="N396" s="328"/>
      <c r="O396" s="328"/>
      <c r="P396" s="328"/>
      <c r="Q396" s="328"/>
      <c r="R396" s="328"/>
      <c r="S396" s="328"/>
      <c r="T396" s="328"/>
      <c r="U396" s="328"/>
      <c r="V396" s="160"/>
      <c r="W396" s="160"/>
      <c r="X396" s="160"/>
    </row>
    <row r="397" spans="1:27">
      <c r="A397" s="160"/>
      <c r="B397" s="304" t="s">
        <v>362</v>
      </c>
      <c r="C397" s="160"/>
      <c r="D397" s="160"/>
      <c r="E397" s="160"/>
      <c r="F397" s="160"/>
      <c r="G397" s="328"/>
      <c r="H397" s="328"/>
      <c r="I397" s="328"/>
      <c r="J397" s="328"/>
      <c r="K397" s="328"/>
      <c r="L397" s="328"/>
      <c r="M397" s="328"/>
      <c r="N397" s="328"/>
      <c r="O397" s="328"/>
      <c r="P397" s="328"/>
      <c r="Q397" s="328"/>
      <c r="R397" s="328"/>
      <c r="S397" s="328"/>
      <c r="T397" s="328"/>
      <c r="U397" s="328"/>
      <c r="V397" s="160"/>
      <c r="W397" s="160"/>
      <c r="X397" s="160"/>
    </row>
    <row r="398" spans="1:27">
      <c r="A398" s="160"/>
      <c r="B398" s="292" t="s">
        <v>391</v>
      </c>
      <c r="C398" s="160"/>
      <c r="D398" s="160"/>
      <c r="E398" s="160"/>
      <c r="F398" s="160"/>
      <c r="G398" s="328"/>
      <c r="H398" s="328"/>
      <c r="I398" s="328"/>
      <c r="J398" s="328"/>
      <c r="K398" s="328"/>
      <c r="L398" s="328"/>
      <c r="M398" s="328"/>
      <c r="N398" s="328"/>
      <c r="O398" s="328"/>
      <c r="P398" s="328"/>
      <c r="Q398" s="328"/>
      <c r="R398" s="328"/>
      <c r="S398" s="328"/>
      <c r="T398" s="328"/>
      <c r="U398" s="328"/>
      <c r="V398" s="160"/>
      <c r="W398" s="160"/>
      <c r="X398" s="160"/>
    </row>
    <row r="399" spans="1:27">
      <c r="A399" s="160"/>
      <c r="B399" s="160"/>
      <c r="C399" s="160"/>
      <c r="D399" s="160"/>
      <c r="E399" s="160"/>
      <c r="F399" s="160"/>
      <c r="G399" s="328"/>
      <c r="H399" s="328"/>
      <c r="I399" s="328"/>
      <c r="J399" s="328"/>
      <c r="K399" s="328"/>
      <c r="L399" s="328"/>
      <c r="M399" s="328"/>
      <c r="N399" s="328"/>
      <c r="O399" s="328"/>
      <c r="P399" s="328"/>
      <c r="Q399" s="328"/>
      <c r="R399" s="328"/>
      <c r="S399" s="328"/>
      <c r="T399" s="328"/>
      <c r="U399" s="328"/>
      <c r="V399" s="160"/>
      <c r="W399" s="160"/>
      <c r="X399" s="160"/>
    </row>
    <row r="400" spans="1:27">
      <c r="A400" s="160"/>
      <c r="B400" s="160"/>
      <c r="C400" s="160"/>
      <c r="D400" s="160"/>
      <c r="E400" s="160"/>
      <c r="F400" s="160"/>
      <c r="G400" s="328"/>
      <c r="H400" s="328"/>
      <c r="I400" s="328"/>
      <c r="J400" s="328"/>
      <c r="K400" s="328"/>
      <c r="L400" s="328"/>
      <c r="M400" s="328"/>
      <c r="N400" s="328"/>
      <c r="O400" s="328"/>
      <c r="P400" s="328"/>
      <c r="Q400" s="328"/>
      <c r="R400" s="328"/>
      <c r="S400" s="328"/>
      <c r="T400" s="328"/>
      <c r="U400" s="328"/>
      <c r="V400" s="160"/>
      <c r="W400" s="160"/>
      <c r="X400" s="160"/>
    </row>
    <row r="401" spans="7:21" s="160" customFormat="1">
      <c r="G401" s="328"/>
      <c r="H401" s="328"/>
      <c r="I401" s="328"/>
      <c r="J401" s="328"/>
      <c r="K401" s="328"/>
      <c r="L401" s="328"/>
      <c r="M401" s="328"/>
      <c r="N401" s="328"/>
      <c r="O401" s="328"/>
      <c r="P401" s="328"/>
      <c r="Q401" s="328"/>
      <c r="R401" s="328"/>
      <c r="S401" s="328"/>
      <c r="T401" s="328"/>
      <c r="U401" s="328"/>
    </row>
    <row r="402" spans="7:21" s="160" customFormat="1">
      <c r="G402" s="328"/>
      <c r="H402" s="328"/>
      <c r="I402" s="328"/>
      <c r="J402" s="328"/>
      <c r="K402" s="328"/>
      <c r="L402" s="328"/>
      <c r="M402" s="328"/>
      <c r="N402" s="328"/>
      <c r="O402" s="328"/>
      <c r="P402" s="328"/>
      <c r="Q402" s="328"/>
      <c r="R402" s="328"/>
      <c r="S402" s="328"/>
      <c r="T402" s="328"/>
      <c r="U402" s="328"/>
    </row>
    <row r="403" spans="7:21" s="160" customFormat="1">
      <c r="G403" s="328"/>
      <c r="H403" s="328"/>
      <c r="I403" s="328"/>
      <c r="J403" s="328"/>
      <c r="K403" s="328"/>
      <c r="L403" s="328"/>
      <c r="M403" s="328"/>
      <c r="N403" s="328"/>
      <c r="O403" s="328"/>
      <c r="P403" s="328"/>
      <c r="Q403" s="328"/>
      <c r="R403" s="328"/>
      <c r="S403" s="328"/>
      <c r="T403" s="328"/>
      <c r="U403" s="328"/>
    </row>
    <row r="404" spans="7:21" s="160" customFormat="1">
      <c r="G404" s="328"/>
      <c r="H404" s="328"/>
      <c r="I404" s="328"/>
      <c r="J404" s="328"/>
      <c r="K404" s="328"/>
      <c r="L404" s="328"/>
      <c r="M404" s="328"/>
      <c r="N404" s="328"/>
      <c r="O404" s="328"/>
      <c r="P404" s="328"/>
      <c r="Q404" s="328"/>
      <c r="R404" s="328"/>
      <c r="S404" s="328"/>
      <c r="T404" s="328"/>
      <c r="U404" s="328"/>
    </row>
    <row r="405" spans="7:21" s="160" customFormat="1">
      <c r="G405" s="328"/>
      <c r="H405" s="328"/>
      <c r="I405" s="328"/>
      <c r="J405" s="328"/>
      <c r="K405" s="328"/>
      <c r="L405" s="328"/>
      <c r="M405" s="328"/>
      <c r="N405" s="328"/>
      <c r="O405" s="328"/>
      <c r="P405" s="328"/>
      <c r="Q405" s="328"/>
      <c r="R405" s="328"/>
      <c r="S405" s="328"/>
      <c r="T405" s="328"/>
      <c r="U405" s="328"/>
    </row>
    <row r="406" spans="7:21" s="160" customFormat="1">
      <c r="G406" s="328"/>
      <c r="H406" s="328"/>
      <c r="I406" s="328"/>
      <c r="J406" s="328"/>
      <c r="K406" s="328"/>
      <c r="L406" s="328"/>
      <c r="M406" s="328"/>
      <c r="N406" s="328"/>
      <c r="O406" s="328"/>
      <c r="P406" s="328"/>
      <c r="Q406" s="328"/>
      <c r="R406" s="328"/>
      <c r="S406" s="328"/>
      <c r="T406" s="328"/>
      <c r="U406" s="328"/>
    </row>
    <row r="407" spans="7:21" s="160" customFormat="1">
      <c r="G407" s="328"/>
      <c r="H407" s="328"/>
      <c r="I407" s="328"/>
      <c r="J407" s="328"/>
      <c r="K407" s="328"/>
      <c r="L407" s="328"/>
      <c r="M407" s="328"/>
      <c r="N407" s="328"/>
      <c r="O407" s="328"/>
      <c r="P407" s="328"/>
      <c r="Q407" s="328"/>
      <c r="R407" s="328"/>
      <c r="S407" s="328"/>
      <c r="T407" s="328"/>
      <c r="U407" s="328"/>
    </row>
    <row r="408" spans="7:21" s="160" customFormat="1"/>
    <row r="409" spans="7:21" s="160" customFormat="1"/>
    <row r="410" spans="7:21" s="160" customFormat="1"/>
    <row r="411" spans="7:21" s="160" customFormat="1"/>
    <row r="412" spans="7:21" s="160" customFormat="1"/>
    <row r="413" spans="7:21" s="160" customFormat="1"/>
    <row r="414" spans="7:21" s="160" customFormat="1"/>
    <row r="415" spans="7:21" s="160" customFormat="1"/>
    <row r="416" spans="7:21" s="160" customFormat="1"/>
    <row r="417" s="160" customFormat="1"/>
    <row r="418" s="160" customFormat="1"/>
    <row r="419" s="160" customFormat="1"/>
    <row r="420" s="160" customFormat="1"/>
    <row r="421" s="160" customFormat="1"/>
    <row r="422" s="160" customFormat="1"/>
    <row r="423" s="160" customFormat="1"/>
    <row r="424" s="160" customFormat="1"/>
    <row r="425" s="160" customFormat="1"/>
    <row r="426" s="160" customFormat="1"/>
    <row r="427" s="160" customFormat="1"/>
    <row r="428" s="160" customFormat="1"/>
    <row r="429" s="160" customFormat="1"/>
    <row r="430" s="160" customFormat="1"/>
    <row r="431" s="160" customFormat="1"/>
    <row r="432" s="160" customFormat="1"/>
    <row r="433" s="160" customFormat="1"/>
    <row r="434" s="160" customFormat="1"/>
    <row r="435" s="160" customFormat="1"/>
    <row r="436" s="160" customFormat="1"/>
    <row r="437" s="160" customFormat="1"/>
    <row r="438" s="160" customFormat="1"/>
    <row r="439" s="160" customFormat="1"/>
    <row r="440" s="160" customFormat="1"/>
    <row r="441" s="160" customFormat="1"/>
    <row r="442" s="160" customFormat="1"/>
    <row r="443" s="160" customFormat="1"/>
    <row r="444" s="160" customFormat="1"/>
    <row r="445" s="160" customFormat="1"/>
    <row r="446" s="160" customFormat="1"/>
    <row r="447" s="160" customFormat="1"/>
    <row r="448" s="160" customFormat="1"/>
    <row r="449" s="160" customFormat="1"/>
    <row r="450" s="160" customFormat="1"/>
    <row r="451" s="160" customFormat="1"/>
    <row r="452" s="160" customFormat="1"/>
    <row r="453" s="160" customFormat="1"/>
    <row r="454" s="160" customFormat="1"/>
    <row r="455" s="160" customFormat="1"/>
    <row r="456" s="160" customFormat="1"/>
    <row r="457" s="160" customFormat="1"/>
    <row r="458" s="160" customFormat="1"/>
    <row r="459" s="160" customFormat="1"/>
    <row r="460" s="160" customFormat="1"/>
    <row r="461" s="160" customFormat="1"/>
    <row r="462" s="160" customFormat="1"/>
    <row r="463" s="160" customFormat="1"/>
    <row r="464" s="160" customFormat="1"/>
    <row r="465" s="160" customFormat="1"/>
    <row r="466" s="160" customFormat="1"/>
    <row r="467" s="160" customFormat="1"/>
    <row r="468" s="160" customFormat="1"/>
    <row r="469" s="160" customFormat="1"/>
    <row r="470" s="160" customFormat="1"/>
    <row r="471" s="160" customFormat="1"/>
    <row r="472" s="160" customFormat="1"/>
    <row r="473" s="160" customFormat="1"/>
    <row r="474" s="160" customFormat="1"/>
    <row r="475" s="160" customFormat="1"/>
    <row r="476" s="160" customFormat="1"/>
    <row r="477" s="160" customFormat="1"/>
    <row r="478" s="160" customFormat="1"/>
    <row r="479" s="160" customFormat="1"/>
    <row r="480" s="160" customFormat="1"/>
    <row r="481" s="160" customFormat="1"/>
    <row r="482" s="160" customFormat="1"/>
    <row r="483" s="160" customFormat="1"/>
    <row r="484" s="160" customFormat="1"/>
    <row r="485" s="160" customFormat="1"/>
    <row r="486" s="160" customFormat="1"/>
    <row r="487" s="160" customFormat="1"/>
    <row r="488" s="160" customFormat="1"/>
    <row r="489" s="160" customFormat="1"/>
    <row r="490" s="160" customFormat="1"/>
    <row r="491" s="160" customFormat="1"/>
    <row r="492" s="160" customFormat="1"/>
    <row r="493" s="160" customFormat="1"/>
    <row r="494" s="160" customFormat="1"/>
    <row r="495" s="160" customFormat="1"/>
    <row r="496" s="160" customFormat="1"/>
    <row r="497" s="160" customFormat="1"/>
    <row r="498" s="160" customFormat="1"/>
    <row r="499" s="160" customFormat="1"/>
    <row r="500" s="160" customFormat="1"/>
    <row r="501" s="160" customFormat="1"/>
    <row r="502" s="160" customFormat="1"/>
    <row r="503" s="160" customFormat="1"/>
    <row r="504" s="160" customFormat="1"/>
    <row r="505" s="160" customFormat="1"/>
    <row r="506" s="160" customFormat="1"/>
    <row r="507" s="160" customFormat="1"/>
    <row r="508" s="160" customFormat="1"/>
    <row r="509" s="160" customFormat="1"/>
    <row r="510" s="160" customFormat="1"/>
    <row r="511" s="160" customFormat="1"/>
    <row r="512" s="160" customFormat="1"/>
    <row r="513" s="160" customFormat="1"/>
    <row r="514" s="160" customFormat="1"/>
    <row r="515" s="160" customFormat="1"/>
    <row r="516" s="160" customFormat="1"/>
    <row r="517" s="160" customFormat="1"/>
    <row r="518" s="160" customFormat="1"/>
    <row r="519" s="160" customFormat="1"/>
    <row r="520" s="160" customFormat="1"/>
    <row r="521" s="160" customFormat="1"/>
    <row r="522" s="160" customFormat="1"/>
    <row r="523" s="160" customFormat="1"/>
    <row r="524" s="160" customFormat="1"/>
    <row r="525" s="160" customFormat="1"/>
    <row r="526" s="160" customFormat="1"/>
    <row r="527" s="160" customFormat="1"/>
    <row r="528" s="160" customFormat="1"/>
    <row r="529" s="160" customFormat="1"/>
    <row r="530" s="160" customFormat="1"/>
    <row r="531" s="160" customFormat="1"/>
    <row r="532" s="160" customFormat="1"/>
    <row r="533" s="160" customFormat="1"/>
    <row r="534" s="160" customFormat="1"/>
    <row r="535" s="160" customFormat="1"/>
    <row r="536" s="160" customFormat="1"/>
    <row r="537" s="160" customFormat="1"/>
    <row r="538" s="160" customFormat="1"/>
    <row r="539" s="160" customFormat="1"/>
    <row r="540" s="160" customFormat="1"/>
    <row r="541" s="160" customFormat="1"/>
    <row r="542" s="160" customFormat="1"/>
    <row r="543" s="160" customFormat="1"/>
    <row r="544" s="160" customFormat="1"/>
    <row r="545" s="160" customFormat="1"/>
    <row r="546" s="160" customFormat="1"/>
    <row r="547" s="160" customFormat="1"/>
    <row r="548" s="160" customFormat="1"/>
    <row r="549" s="160" customFormat="1"/>
    <row r="550" s="160" customFormat="1"/>
    <row r="551" s="160" customFormat="1"/>
    <row r="552" s="160" customFormat="1"/>
    <row r="553" s="160" customFormat="1"/>
    <row r="554" s="160" customFormat="1"/>
    <row r="555" s="160" customFormat="1"/>
    <row r="556" s="160" customFormat="1"/>
    <row r="557" s="160" customFormat="1"/>
    <row r="558" s="160" customFormat="1"/>
    <row r="559" s="160" customFormat="1"/>
    <row r="560" s="160" customFormat="1"/>
    <row r="561" s="160" customFormat="1"/>
    <row r="562" s="160" customFormat="1"/>
    <row r="563" s="160" customFormat="1"/>
    <row r="564" s="160" customFormat="1"/>
    <row r="565" s="160" customFormat="1"/>
    <row r="566" s="160" customFormat="1"/>
    <row r="567" s="160" customFormat="1"/>
    <row r="568" s="160" customFormat="1"/>
    <row r="569" s="160" customFormat="1"/>
    <row r="570" s="160" customFormat="1"/>
    <row r="571" s="160" customFormat="1"/>
    <row r="572" s="160" customFormat="1"/>
    <row r="573" s="160" customFormat="1"/>
    <row r="574" s="160" customFormat="1"/>
    <row r="575" s="160" customFormat="1"/>
    <row r="576" s="160" customFormat="1"/>
    <row r="577" s="160" customFormat="1"/>
    <row r="578" s="160" customFormat="1"/>
    <row r="579" s="160" customFormat="1"/>
    <row r="580" s="160" customFormat="1"/>
    <row r="581" s="160" customFormat="1"/>
    <row r="582" s="160" customFormat="1"/>
    <row r="583" s="160" customFormat="1"/>
    <row r="584" s="160" customFormat="1"/>
    <row r="585" s="160" customFormat="1"/>
    <row r="586" s="160" customFormat="1"/>
    <row r="587" s="160" customFormat="1"/>
    <row r="588" s="160" customFormat="1"/>
    <row r="589" s="160" customFormat="1"/>
    <row r="590" s="160" customFormat="1"/>
    <row r="591" s="160" customFormat="1"/>
    <row r="592" s="160" customFormat="1"/>
    <row r="593" s="160" customFormat="1"/>
    <row r="594" s="160" customFormat="1"/>
    <row r="595" s="160" customFormat="1"/>
    <row r="596" s="160" customFormat="1"/>
    <row r="597" s="160" customFormat="1"/>
    <row r="598" s="160" customFormat="1"/>
    <row r="599" s="160" customFormat="1"/>
    <row r="600" s="160" customFormat="1"/>
    <row r="601" s="160" customFormat="1"/>
    <row r="602" s="160" customFormat="1"/>
    <row r="603" s="160" customFormat="1"/>
    <row r="604" s="160" customFormat="1"/>
    <row r="605" s="160" customFormat="1"/>
    <row r="606" s="160" customFormat="1"/>
    <row r="607" s="160" customFormat="1"/>
    <row r="608" s="160" customFormat="1"/>
    <row r="609" s="160" customFormat="1"/>
    <row r="610" s="160" customFormat="1"/>
    <row r="611" s="160" customFormat="1"/>
    <row r="612" s="160" customFormat="1"/>
    <row r="613" s="160" customFormat="1"/>
    <row r="614" s="160" customFormat="1"/>
    <row r="615" s="160" customFormat="1"/>
    <row r="616" s="160" customFormat="1"/>
    <row r="617" s="160" customFormat="1"/>
    <row r="618" s="160" customFormat="1"/>
    <row r="619" s="160" customFormat="1"/>
    <row r="620" s="160" customFormat="1"/>
    <row r="621" s="160" customFormat="1"/>
    <row r="622" s="160" customFormat="1"/>
    <row r="623" s="160" customFormat="1"/>
    <row r="624" s="160" customFormat="1"/>
    <row r="625" s="160" customFormat="1"/>
    <row r="626" s="160" customFormat="1"/>
    <row r="627" s="160" customFormat="1"/>
    <row r="628" s="160" customFormat="1"/>
    <row r="629" s="160" customFormat="1"/>
    <row r="630" s="160" customFormat="1"/>
    <row r="631" s="160" customFormat="1"/>
    <row r="632" s="160" customFormat="1"/>
    <row r="633" s="160" customFormat="1"/>
    <row r="634" s="160" customFormat="1"/>
    <row r="635" s="160" customFormat="1"/>
    <row r="636" s="160" customFormat="1"/>
    <row r="637" s="160" customFormat="1"/>
    <row r="638" s="160" customFormat="1"/>
    <row r="639" s="160" customFormat="1"/>
    <row r="640" s="160" customFormat="1"/>
    <row r="641" s="160" customFormat="1"/>
    <row r="642" s="160" customFormat="1"/>
    <row r="643" s="160" customFormat="1"/>
    <row r="644" s="160" customFormat="1"/>
    <row r="645" s="160" customFormat="1"/>
    <row r="646" s="160" customFormat="1"/>
    <row r="647" s="160" customFormat="1"/>
    <row r="648" s="160" customFormat="1"/>
    <row r="649" s="160" customFormat="1"/>
    <row r="650" s="160" customFormat="1"/>
    <row r="651" s="160" customFormat="1"/>
    <row r="652" s="160" customFormat="1"/>
    <row r="653" s="160" customFormat="1"/>
    <row r="654" s="160" customFormat="1"/>
    <row r="655" s="160" customFormat="1"/>
    <row r="656" s="160" customFormat="1"/>
    <row r="657" s="160" customFormat="1"/>
    <row r="658" s="160" customFormat="1"/>
    <row r="659" s="160" customFormat="1"/>
    <row r="660" s="160" customFormat="1"/>
    <row r="661" s="160" customFormat="1"/>
    <row r="662" s="160" customFormat="1"/>
    <row r="663" s="160" customFormat="1"/>
    <row r="664" s="160" customFormat="1"/>
    <row r="665" s="160" customFormat="1"/>
    <row r="666" s="160" customFormat="1"/>
    <row r="667" s="160" customFormat="1"/>
    <row r="668" s="160" customFormat="1"/>
    <row r="669" s="160" customFormat="1"/>
    <row r="670" s="160" customFormat="1"/>
    <row r="671" s="160" customFormat="1"/>
    <row r="672" s="160" customFormat="1"/>
    <row r="673" spans="1:24">
      <c r="A673" s="160"/>
      <c r="B673" s="160"/>
      <c r="C673" s="160"/>
      <c r="D673" s="160"/>
      <c r="E673" s="160"/>
      <c r="F673" s="160"/>
      <c r="G673" s="160"/>
      <c r="H673" s="160"/>
      <c r="I673" s="160"/>
      <c r="J673" s="160"/>
      <c r="K673" s="160"/>
      <c r="L673" s="160"/>
      <c r="M673" s="160"/>
      <c r="N673" s="160"/>
      <c r="O673" s="160"/>
      <c r="P673" s="160"/>
      <c r="Q673" s="160"/>
      <c r="R673" s="160"/>
      <c r="S673" s="160"/>
      <c r="T673" s="160"/>
      <c r="U673" s="160"/>
      <c r="V673" s="160"/>
      <c r="W673" s="160"/>
      <c r="X673" s="160"/>
    </row>
    <row r="674" spans="1:24">
      <c r="A674" s="160"/>
      <c r="B674" s="160"/>
      <c r="C674" s="160"/>
      <c r="D674" s="160"/>
      <c r="E674" s="160"/>
      <c r="F674" s="160"/>
      <c r="G674" s="160"/>
      <c r="H674" s="160"/>
      <c r="I674" s="160"/>
      <c r="J674" s="160"/>
      <c r="K674" s="160"/>
      <c r="L674" s="160"/>
      <c r="M674" s="160"/>
      <c r="N674" s="160"/>
      <c r="O674" s="160"/>
      <c r="P674" s="160"/>
      <c r="Q674" s="160"/>
      <c r="R674" s="160"/>
      <c r="S674" s="160"/>
      <c r="T674" s="160"/>
      <c r="U674" s="160"/>
      <c r="V674" s="160"/>
      <c r="W674" s="160"/>
      <c r="X674" s="160"/>
    </row>
    <row r="675" spans="1:24">
      <c r="A675" s="160"/>
      <c r="B675" s="160"/>
      <c r="C675" s="160"/>
      <c r="D675" s="160"/>
      <c r="E675" s="160"/>
      <c r="F675" s="160"/>
      <c r="G675" s="160"/>
      <c r="H675" s="160"/>
      <c r="I675" s="160"/>
      <c r="J675" s="160"/>
      <c r="K675" s="160"/>
      <c r="L675" s="160"/>
      <c r="M675" s="160"/>
      <c r="N675" s="160"/>
      <c r="O675" s="160"/>
      <c r="P675" s="160"/>
      <c r="Q675" s="160"/>
      <c r="R675" s="160"/>
      <c r="S675" s="160"/>
      <c r="T675" s="160"/>
      <c r="U675" s="160"/>
      <c r="V675" s="160"/>
      <c r="W675" s="160"/>
      <c r="X675" s="160"/>
    </row>
    <row r="676" spans="1:24">
      <c r="A676" s="160"/>
      <c r="B676" s="160"/>
      <c r="C676" s="160"/>
      <c r="D676" s="160"/>
      <c r="E676" s="160"/>
      <c r="F676" s="160"/>
      <c r="G676" s="160"/>
      <c r="H676" s="160"/>
      <c r="I676" s="160"/>
      <c r="J676" s="160"/>
      <c r="K676" s="160"/>
      <c r="L676" s="160"/>
      <c r="M676" s="160"/>
      <c r="N676" s="160"/>
      <c r="O676" s="160"/>
      <c r="P676" s="160"/>
      <c r="Q676" s="160"/>
      <c r="R676" s="160"/>
      <c r="S676" s="160"/>
      <c r="T676" s="160"/>
      <c r="U676" s="160"/>
      <c r="V676" s="160"/>
      <c r="W676" s="160"/>
      <c r="X676" s="160"/>
    </row>
    <row r="677" spans="1:24">
      <c r="A677" s="160"/>
      <c r="B677" s="160"/>
      <c r="C677" s="160"/>
      <c r="D677" s="160"/>
      <c r="E677" s="160"/>
      <c r="F677" s="160"/>
      <c r="G677" s="160"/>
      <c r="H677" s="160"/>
      <c r="I677" s="160"/>
      <c r="J677" s="160"/>
      <c r="K677" s="160"/>
      <c r="L677" s="160"/>
      <c r="M677" s="160"/>
      <c r="N677" s="160"/>
      <c r="O677" s="160"/>
      <c r="P677" s="160"/>
      <c r="Q677" s="160"/>
      <c r="R677" s="160"/>
      <c r="S677" s="160"/>
      <c r="T677" s="160"/>
      <c r="U677" s="160"/>
      <c r="V677" s="160"/>
      <c r="W677" s="160"/>
      <c r="X677" s="160"/>
    </row>
    <row r="678" spans="1:24">
      <c r="A678" s="160"/>
      <c r="B678" s="160"/>
      <c r="C678" s="160"/>
      <c r="D678" s="160"/>
      <c r="E678" s="160"/>
      <c r="F678" s="160"/>
      <c r="G678" s="160"/>
      <c r="H678" s="160"/>
      <c r="I678" s="160"/>
      <c r="J678" s="160"/>
      <c r="K678" s="160"/>
      <c r="L678" s="160"/>
      <c r="M678" s="160"/>
      <c r="N678" s="160"/>
      <c r="O678" s="160"/>
      <c r="P678" s="160"/>
      <c r="Q678" s="160"/>
      <c r="R678" s="160"/>
      <c r="S678" s="160"/>
      <c r="T678" s="160"/>
      <c r="U678" s="160"/>
      <c r="V678" s="160"/>
      <c r="W678" s="160"/>
      <c r="X678" s="160"/>
    </row>
    <row r="679" spans="1:24">
      <c r="A679" s="160"/>
      <c r="B679" s="160"/>
      <c r="C679" s="160"/>
      <c r="D679" s="160"/>
      <c r="E679" s="160"/>
      <c r="F679" s="160"/>
      <c r="G679" s="160"/>
      <c r="H679" s="160"/>
      <c r="I679" s="160"/>
      <c r="J679" s="160"/>
      <c r="K679" s="160"/>
      <c r="L679" s="160"/>
      <c r="M679" s="160"/>
      <c r="N679" s="160"/>
      <c r="O679" s="160"/>
      <c r="P679" s="160"/>
      <c r="Q679" s="160"/>
      <c r="R679" s="160"/>
      <c r="S679" s="160"/>
      <c r="T679" s="160"/>
      <c r="U679" s="160"/>
      <c r="V679" s="160"/>
      <c r="W679" s="160"/>
      <c r="X679" s="160"/>
    </row>
    <row r="680" spans="1:24">
      <c r="A680" s="160"/>
      <c r="B680" s="160"/>
      <c r="C680" s="160"/>
      <c r="D680" s="160"/>
      <c r="E680" s="160"/>
      <c r="F680" s="160"/>
      <c r="G680" s="160"/>
      <c r="H680" s="160"/>
      <c r="I680" s="160"/>
      <c r="J680" s="160"/>
      <c r="K680" s="160"/>
      <c r="L680" s="160"/>
      <c r="M680" s="160"/>
      <c r="N680" s="160"/>
      <c r="O680" s="160"/>
      <c r="P680" s="160"/>
      <c r="Q680" s="160"/>
      <c r="R680" s="160"/>
      <c r="S680" s="160"/>
      <c r="T680" s="160"/>
      <c r="U680" s="160"/>
      <c r="V680" s="160"/>
      <c r="W680" s="160"/>
      <c r="X680" s="160"/>
    </row>
    <row r="681" spans="1:24">
      <c r="G681" s="160"/>
      <c r="H681" s="160"/>
      <c r="I681" s="160"/>
      <c r="J681" s="160"/>
      <c r="K681" s="160"/>
      <c r="L681" s="160"/>
      <c r="M681" s="160"/>
      <c r="N681" s="160"/>
      <c r="O681" s="160"/>
      <c r="P681" s="160"/>
      <c r="Q681" s="160"/>
      <c r="R681" s="160"/>
      <c r="S681" s="160"/>
      <c r="T681" s="160"/>
    </row>
    <row r="682" spans="1:24">
      <c r="G682" s="160"/>
      <c r="H682" s="160"/>
      <c r="I682" s="160"/>
      <c r="J682" s="160"/>
      <c r="K682" s="160"/>
      <c r="L682" s="160"/>
      <c r="M682" s="160"/>
      <c r="N682" s="160"/>
      <c r="O682" s="160"/>
      <c r="P682" s="160"/>
      <c r="Q682" s="160"/>
      <c r="R682" s="160"/>
      <c r="S682" s="160"/>
      <c r="T682" s="160"/>
    </row>
    <row r="683" spans="1:24">
      <c r="G683" s="160"/>
      <c r="H683" s="160"/>
      <c r="I683" s="160"/>
      <c r="J683" s="160"/>
      <c r="K683" s="160"/>
      <c r="L683" s="160"/>
      <c r="M683" s="160"/>
      <c r="N683" s="160"/>
      <c r="O683" s="160"/>
      <c r="P683" s="160"/>
      <c r="Q683" s="160"/>
      <c r="R683" s="160"/>
      <c r="S683" s="160"/>
      <c r="T683" s="160"/>
    </row>
    <row r="684" spans="1:24">
      <c r="G684" s="160"/>
      <c r="H684" s="160"/>
      <c r="I684" s="160"/>
      <c r="J684" s="160"/>
      <c r="K684" s="160"/>
      <c r="L684" s="160"/>
      <c r="M684" s="160"/>
      <c r="N684" s="160"/>
      <c r="O684" s="160"/>
      <c r="P684" s="160"/>
      <c r="Q684" s="160"/>
      <c r="R684" s="160"/>
      <c r="S684" s="160"/>
      <c r="T684" s="160"/>
    </row>
    <row r="685" spans="1:24">
      <c r="G685" s="160"/>
      <c r="H685" s="160"/>
      <c r="I685" s="160"/>
      <c r="J685" s="160"/>
      <c r="K685" s="160"/>
      <c r="L685" s="160"/>
      <c r="M685" s="160"/>
      <c r="N685" s="160"/>
      <c r="O685" s="160"/>
      <c r="P685" s="160"/>
      <c r="Q685" s="160"/>
      <c r="R685" s="160"/>
      <c r="S685" s="160"/>
      <c r="T685" s="160"/>
    </row>
    <row r="686" spans="1:24">
      <c r="G686" s="160"/>
      <c r="H686" s="160"/>
      <c r="I686" s="160"/>
      <c r="J686" s="160"/>
      <c r="K686" s="160"/>
      <c r="L686" s="160"/>
      <c r="M686" s="160"/>
      <c r="N686" s="160"/>
      <c r="O686" s="160"/>
      <c r="P686" s="160"/>
      <c r="Q686" s="160"/>
      <c r="R686" s="160"/>
      <c r="S686" s="160"/>
      <c r="T686" s="160"/>
    </row>
    <row r="687" spans="1:24">
      <c r="G687" s="160"/>
      <c r="H687" s="160"/>
      <c r="I687" s="160"/>
      <c r="J687" s="160"/>
      <c r="K687" s="160"/>
      <c r="L687" s="160"/>
      <c r="M687" s="160"/>
      <c r="N687" s="160"/>
      <c r="O687" s="160"/>
      <c r="P687" s="160"/>
      <c r="Q687" s="160"/>
      <c r="R687" s="160"/>
      <c r="S687" s="160"/>
      <c r="T687" s="160"/>
    </row>
    <row r="688" spans="1:24">
      <c r="G688" s="160"/>
      <c r="H688" s="160"/>
      <c r="I688" s="160"/>
      <c r="J688" s="160"/>
      <c r="K688" s="160"/>
      <c r="L688" s="160"/>
      <c r="M688" s="160"/>
      <c r="N688" s="160"/>
      <c r="O688" s="160"/>
      <c r="P688" s="160"/>
      <c r="Q688" s="160"/>
      <c r="R688" s="160"/>
      <c r="S688" s="160"/>
      <c r="T688" s="160"/>
    </row>
    <row r="689" spans="7:20">
      <c r="G689" s="160"/>
      <c r="H689" s="160"/>
      <c r="I689" s="160"/>
      <c r="J689" s="160"/>
      <c r="K689" s="160"/>
      <c r="L689" s="160"/>
      <c r="M689" s="160"/>
      <c r="N689" s="160"/>
      <c r="O689" s="160"/>
      <c r="P689" s="160"/>
      <c r="Q689" s="160"/>
      <c r="R689" s="160"/>
      <c r="S689" s="160"/>
      <c r="T689" s="160"/>
    </row>
    <row r="690" spans="7:20">
      <c r="G690" s="160"/>
      <c r="H690" s="160"/>
      <c r="I690" s="160"/>
      <c r="J690" s="160"/>
      <c r="K690" s="160"/>
      <c r="L690" s="160"/>
      <c r="M690" s="160"/>
      <c r="N690" s="160"/>
      <c r="O690" s="160"/>
      <c r="P690" s="160"/>
      <c r="Q690" s="160"/>
      <c r="R690" s="160"/>
      <c r="S690" s="160"/>
      <c r="T690" s="160"/>
    </row>
    <row r="691" spans="7:20">
      <c r="G691" s="160"/>
      <c r="H691" s="160"/>
      <c r="I691" s="160"/>
      <c r="J691" s="160"/>
      <c r="K691" s="160"/>
      <c r="L691" s="160"/>
      <c r="M691" s="160"/>
      <c r="N691" s="160"/>
      <c r="O691" s="160"/>
      <c r="P691" s="160"/>
      <c r="Q691" s="160"/>
      <c r="R691" s="160"/>
      <c r="S691" s="160"/>
      <c r="T691" s="160"/>
    </row>
    <row r="692" spans="7:20">
      <c r="G692" s="160"/>
      <c r="H692" s="160"/>
      <c r="I692" s="160"/>
      <c r="J692" s="160"/>
      <c r="K692" s="160"/>
      <c r="L692" s="160"/>
      <c r="M692" s="160"/>
      <c r="N692" s="160"/>
      <c r="O692" s="160"/>
      <c r="P692" s="160"/>
      <c r="Q692" s="160"/>
      <c r="R692" s="160"/>
      <c r="S692" s="160"/>
      <c r="T692" s="160"/>
    </row>
    <row r="693" spans="7:20">
      <c r="G693" s="160"/>
      <c r="H693" s="160"/>
      <c r="I693" s="160"/>
      <c r="J693" s="160"/>
      <c r="K693" s="160"/>
      <c r="L693" s="160"/>
      <c r="M693" s="160"/>
      <c r="N693" s="160"/>
      <c r="O693" s="160"/>
      <c r="P693" s="160"/>
      <c r="Q693" s="160"/>
      <c r="R693" s="160"/>
      <c r="S693" s="160"/>
      <c r="T693" s="160"/>
    </row>
    <row r="694" spans="7:20">
      <c r="G694" s="160"/>
      <c r="H694" s="160"/>
      <c r="I694" s="160"/>
      <c r="J694" s="160"/>
      <c r="K694" s="160"/>
      <c r="L694" s="160"/>
      <c r="M694" s="160"/>
      <c r="N694" s="160"/>
      <c r="O694" s="160"/>
      <c r="P694" s="160"/>
      <c r="Q694" s="160"/>
      <c r="R694" s="160"/>
      <c r="S694" s="160"/>
      <c r="T694" s="160"/>
    </row>
    <row r="695" spans="7:20">
      <c r="G695" s="160"/>
      <c r="H695" s="160"/>
      <c r="I695" s="160"/>
      <c r="J695" s="160"/>
      <c r="K695" s="160"/>
      <c r="L695" s="160"/>
      <c r="M695" s="160"/>
      <c r="N695" s="160"/>
      <c r="O695" s="160"/>
      <c r="P695" s="160"/>
      <c r="Q695" s="160"/>
      <c r="R695" s="160"/>
      <c r="S695" s="160"/>
      <c r="T695" s="160"/>
    </row>
    <row r="696" spans="7:20">
      <c r="G696" s="160"/>
      <c r="H696" s="160"/>
      <c r="I696" s="160"/>
      <c r="J696" s="160"/>
      <c r="K696" s="160"/>
      <c r="L696" s="160"/>
      <c r="M696" s="160"/>
      <c r="N696" s="160"/>
      <c r="O696" s="160"/>
      <c r="P696" s="160"/>
      <c r="Q696" s="160"/>
      <c r="R696" s="160"/>
      <c r="S696" s="160"/>
      <c r="T696" s="160"/>
    </row>
    <row r="697" spans="7:20">
      <c r="G697" s="160"/>
      <c r="H697" s="160"/>
      <c r="I697" s="160"/>
      <c r="J697" s="160"/>
      <c r="K697" s="160"/>
      <c r="L697" s="160"/>
      <c r="M697" s="160"/>
      <c r="N697" s="160"/>
      <c r="O697" s="160"/>
      <c r="P697" s="160"/>
      <c r="Q697" s="160"/>
      <c r="R697" s="160"/>
      <c r="S697" s="160"/>
      <c r="T697" s="160"/>
    </row>
    <row r="698" spans="7:20">
      <c r="G698" s="160"/>
      <c r="H698" s="160"/>
      <c r="I698" s="160"/>
      <c r="J698" s="160"/>
      <c r="K698" s="160"/>
      <c r="L698" s="160"/>
      <c r="M698" s="160"/>
      <c r="N698" s="160"/>
      <c r="O698" s="160"/>
      <c r="P698" s="160"/>
      <c r="Q698" s="160"/>
      <c r="R698" s="160"/>
      <c r="S698" s="160"/>
      <c r="T698" s="160"/>
    </row>
    <row r="699" spans="7:20">
      <c r="G699" s="160"/>
      <c r="H699" s="160"/>
      <c r="I699" s="160"/>
      <c r="J699" s="160"/>
      <c r="K699" s="160"/>
      <c r="L699" s="160"/>
      <c r="M699" s="160"/>
      <c r="N699" s="160"/>
      <c r="O699" s="160"/>
      <c r="P699" s="160"/>
      <c r="Q699" s="160"/>
      <c r="R699" s="160"/>
      <c r="S699" s="160"/>
      <c r="T699" s="160"/>
    </row>
    <row r="700" spans="7:20">
      <c r="G700" s="160"/>
      <c r="H700" s="160"/>
      <c r="I700" s="160"/>
      <c r="J700" s="160"/>
      <c r="K700" s="160"/>
      <c r="L700" s="160"/>
      <c r="M700" s="160"/>
      <c r="N700" s="160"/>
      <c r="O700" s="160"/>
      <c r="P700" s="160"/>
      <c r="Q700" s="160"/>
      <c r="R700" s="160"/>
      <c r="S700" s="160"/>
      <c r="T700" s="160"/>
    </row>
    <row r="701" spans="7:20">
      <c r="G701" s="160"/>
      <c r="H701" s="160"/>
      <c r="I701" s="160"/>
      <c r="J701" s="160"/>
      <c r="K701" s="160"/>
      <c r="L701" s="160"/>
      <c r="M701" s="160"/>
      <c r="N701" s="160"/>
      <c r="O701" s="160"/>
      <c r="P701" s="160"/>
      <c r="Q701" s="160"/>
      <c r="R701" s="160"/>
      <c r="S701" s="160"/>
      <c r="T701" s="160"/>
    </row>
    <row r="702" spans="7:20">
      <c r="G702" s="160"/>
      <c r="H702" s="160"/>
      <c r="I702" s="160"/>
      <c r="J702" s="160"/>
      <c r="K702" s="160"/>
      <c r="L702" s="160"/>
      <c r="M702" s="160"/>
      <c r="N702" s="160"/>
      <c r="O702" s="160"/>
      <c r="P702" s="160"/>
      <c r="Q702" s="160"/>
      <c r="R702" s="160"/>
      <c r="S702" s="160"/>
      <c r="T702" s="160"/>
    </row>
    <row r="703" spans="7:20">
      <c r="G703" s="160"/>
      <c r="H703" s="160"/>
      <c r="I703" s="160"/>
      <c r="J703" s="160"/>
      <c r="K703" s="160"/>
      <c r="L703" s="160"/>
      <c r="M703" s="160"/>
      <c r="N703" s="160"/>
      <c r="O703" s="160"/>
      <c r="P703" s="160"/>
      <c r="Q703" s="160"/>
      <c r="R703" s="160"/>
      <c r="S703" s="160"/>
      <c r="T703" s="160"/>
    </row>
    <row r="704" spans="7:20">
      <c r="G704" s="160"/>
      <c r="H704" s="160"/>
      <c r="I704" s="160"/>
      <c r="J704" s="160"/>
      <c r="K704" s="160"/>
      <c r="L704" s="160"/>
      <c r="M704" s="160"/>
      <c r="N704" s="160"/>
      <c r="O704" s="160"/>
      <c r="P704" s="160"/>
      <c r="Q704" s="160"/>
      <c r="R704" s="160"/>
      <c r="S704" s="160"/>
      <c r="T704" s="160"/>
    </row>
    <row r="705" spans="7:20">
      <c r="G705" s="160"/>
      <c r="H705" s="160"/>
      <c r="I705" s="160"/>
      <c r="J705" s="160"/>
      <c r="K705" s="160"/>
      <c r="L705" s="160"/>
      <c r="M705" s="160"/>
      <c r="N705" s="160"/>
      <c r="O705" s="160"/>
      <c r="P705" s="160"/>
      <c r="Q705" s="160"/>
      <c r="R705" s="160"/>
      <c r="S705" s="160"/>
      <c r="T705" s="160"/>
    </row>
    <row r="706" spans="7:20">
      <c r="G706" s="160"/>
      <c r="H706" s="160"/>
      <c r="I706" s="160"/>
      <c r="J706" s="160"/>
      <c r="K706" s="160"/>
      <c r="L706" s="160"/>
      <c r="M706" s="160"/>
      <c r="N706" s="160"/>
      <c r="O706" s="160"/>
      <c r="P706" s="160"/>
      <c r="Q706" s="160"/>
      <c r="R706" s="160"/>
      <c r="S706" s="160"/>
      <c r="T706" s="160"/>
    </row>
    <row r="707" spans="7:20">
      <c r="G707" s="160"/>
      <c r="H707" s="160"/>
      <c r="I707" s="160"/>
      <c r="J707" s="160"/>
      <c r="K707" s="160"/>
      <c r="L707" s="160"/>
      <c r="M707" s="160"/>
      <c r="N707" s="160"/>
      <c r="O707" s="160"/>
      <c r="P707" s="160"/>
      <c r="Q707" s="160"/>
      <c r="R707" s="160"/>
      <c r="S707" s="160"/>
      <c r="T707" s="160"/>
    </row>
    <row r="708" spans="7:20">
      <c r="G708" s="160"/>
      <c r="H708" s="160"/>
      <c r="I708" s="160"/>
      <c r="J708" s="160"/>
      <c r="K708" s="160"/>
      <c r="L708" s="160"/>
      <c r="M708" s="160"/>
      <c r="N708" s="160"/>
      <c r="O708" s="160"/>
      <c r="P708" s="160"/>
      <c r="Q708" s="160"/>
      <c r="R708" s="160"/>
      <c r="S708" s="160"/>
      <c r="T708" s="160"/>
    </row>
    <row r="709" spans="7:20">
      <c r="G709" s="160"/>
      <c r="H709" s="160"/>
      <c r="I709" s="160"/>
      <c r="J709" s="160"/>
      <c r="K709" s="160"/>
      <c r="L709" s="160"/>
      <c r="M709" s="160"/>
      <c r="N709" s="160"/>
      <c r="O709" s="160"/>
      <c r="P709" s="160"/>
      <c r="Q709" s="160"/>
      <c r="R709" s="160"/>
      <c r="S709" s="160"/>
      <c r="T709" s="160"/>
    </row>
    <row r="710" spans="7:20">
      <c r="G710" s="160"/>
      <c r="H710" s="160"/>
      <c r="I710" s="160"/>
      <c r="J710" s="160"/>
      <c r="K710" s="160"/>
      <c r="L710" s="160"/>
      <c r="M710" s="160"/>
      <c r="N710" s="160"/>
      <c r="O710" s="160"/>
      <c r="P710" s="160"/>
      <c r="Q710" s="160"/>
      <c r="R710" s="160"/>
      <c r="S710" s="160"/>
      <c r="T710" s="160"/>
    </row>
    <row r="711" spans="7:20">
      <c r="G711" s="160"/>
      <c r="H711" s="160"/>
      <c r="I711" s="160"/>
      <c r="J711" s="160"/>
      <c r="K711" s="160"/>
      <c r="L711" s="160"/>
      <c r="M711" s="160"/>
      <c r="N711" s="160"/>
      <c r="O711" s="160"/>
      <c r="P711" s="160"/>
      <c r="Q711" s="160"/>
      <c r="R711" s="160"/>
      <c r="S711" s="160"/>
      <c r="T711" s="160"/>
    </row>
    <row r="712" spans="7:20">
      <c r="G712" s="160"/>
      <c r="H712" s="160"/>
      <c r="I712" s="160"/>
      <c r="J712" s="160"/>
      <c r="K712" s="160"/>
      <c r="L712" s="160"/>
      <c r="M712" s="160"/>
      <c r="N712" s="160"/>
      <c r="O712" s="160"/>
      <c r="P712" s="160"/>
      <c r="Q712" s="160"/>
      <c r="R712" s="160"/>
      <c r="S712" s="160"/>
      <c r="T712" s="160"/>
    </row>
    <row r="713" spans="7:20">
      <c r="G713" s="160"/>
      <c r="H713" s="160"/>
      <c r="I713" s="160"/>
      <c r="J713" s="160"/>
      <c r="K713" s="160"/>
      <c r="L713" s="160"/>
      <c r="M713" s="160"/>
      <c r="N713" s="160"/>
      <c r="O713" s="160"/>
      <c r="P713" s="160"/>
      <c r="Q713" s="160"/>
      <c r="R713" s="160"/>
      <c r="S713" s="160"/>
      <c r="T713" s="160"/>
    </row>
    <row r="714" spans="7:20">
      <c r="G714" s="160"/>
      <c r="H714" s="160"/>
      <c r="I714" s="160"/>
      <c r="J714" s="160"/>
      <c r="K714" s="160"/>
      <c r="L714" s="160"/>
      <c r="M714" s="160"/>
      <c r="N714" s="160"/>
      <c r="O714" s="160"/>
      <c r="P714" s="160"/>
      <c r="Q714" s="160"/>
      <c r="R714" s="160"/>
      <c r="S714" s="160"/>
      <c r="T714" s="160"/>
    </row>
    <row r="715" spans="7:20">
      <c r="G715" s="160"/>
      <c r="H715" s="160"/>
      <c r="I715" s="160"/>
      <c r="J715" s="160"/>
      <c r="K715" s="160"/>
      <c r="L715" s="160"/>
      <c r="M715" s="160"/>
      <c r="N715" s="160"/>
      <c r="O715" s="160"/>
      <c r="P715" s="160"/>
      <c r="Q715" s="160"/>
      <c r="R715" s="160"/>
      <c r="S715" s="160"/>
      <c r="T715" s="160"/>
    </row>
    <row r="716" spans="7:20">
      <c r="G716" s="160"/>
      <c r="H716" s="160"/>
      <c r="I716" s="160"/>
      <c r="J716" s="160"/>
      <c r="K716" s="160"/>
      <c r="L716" s="160"/>
      <c r="M716" s="160"/>
      <c r="N716" s="160"/>
      <c r="O716" s="160"/>
      <c r="P716" s="160"/>
      <c r="Q716" s="160"/>
      <c r="R716" s="160"/>
      <c r="S716" s="160"/>
      <c r="T716" s="160"/>
    </row>
    <row r="717" spans="7:20">
      <c r="G717" s="160"/>
      <c r="H717" s="160"/>
      <c r="I717" s="160"/>
      <c r="J717" s="160"/>
      <c r="K717" s="160"/>
      <c r="L717" s="160"/>
      <c r="M717" s="160"/>
      <c r="N717" s="160"/>
      <c r="O717" s="160"/>
      <c r="P717" s="160"/>
      <c r="Q717" s="160"/>
      <c r="R717" s="160"/>
      <c r="S717" s="160"/>
      <c r="T717" s="160"/>
    </row>
    <row r="718" spans="7:20">
      <c r="G718" s="160"/>
      <c r="H718" s="160"/>
      <c r="I718" s="160"/>
      <c r="J718" s="160"/>
      <c r="K718" s="160"/>
      <c r="L718" s="160"/>
      <c r="M718" s="160"/>
      <c r="N718" s="160"/>
      <c r="O718" s="160"/>
      <c r="P718" s="160"/>
      <c r="Q718" s="160"/>
      <c r="R718" s="160"/>
      <c r="S718" s="160"/>
      <c r="T718" s="160"/>
    </row>
    <row r="719" spans="7:20">
      <c r="G719" s="160"/>
      <c r="H719" s="160"/>
      <c r="I719" s="160"/>
      <c r="J719" s="160"/>
      <c r="K719" s="160"/>
      <c r="L719" s="160"/>
      <c r="M719" s="160"/>
      <c r="N719" s="160"/>
      <c r="O719" s="160"/>
      <c r="P719" s="160"/>
      <c r="Q719" s="160"/>
      <c r="R719" s="160"/>
      <c r="S719" s="160"/>
      <c r="T719" s="160"/>
    </row>
    <row r="720" spans="7:20">
      <c r="G720" s="160"/>
      <c r="H720" s="160"/>
      <c r="I720" s="160"/>
      <c r="J720" s="160"/>
      <c r="K720" s="160"/>
      <c r="L720" s="160"/>
      <c r="M720" s="160"/>
      <c r="N720" s="160"/>
      <c r="O720" s="160"/>
      <c r="P720" s="160"/>
      <c r="Q720" s="160"/>
      <c r="R720" s="160"/>
      <c r="S720" s="160"/>
      <c r="T720" s="160"/>
    </row>
    <row r="721" spans="7:20">
      <c r="G721" s="160"/>
      <c r="H721" s="160"/>
      <c r="I721" s="160"/>
      <c r="J721" s="160"/>
      <c r="K721" s="160"/>
      <c r="L721" s="160"/>
      <c r="M721" s="160"/>
      <c r="N721" s="160"/>
      <c r="O721" s="160"/>
      <c r="P721" s="160"/>
      <c r="Q721" s="160"/>
      <c r="R721" s="160"/>
      <c r="S721" s="160"/>
      <c r="T721" s="160"/>
    </row>
    <row r="722" spans="7:20">
      <c r="G722" s="160"/>
      <c r="H722" s="160"/>
      <c r="I722" s="160"/>
      <c r="J722" s="160"/>
      <c r="K722" s="160"/>
      <c r="L722" s="160"/>
      <c r="M722" s="160"/>
      <c r="N722" s="160"/>
      <c r="O722" s="160"/>
      <c r="P722" s="160"/>
      <c r="Q722" s="160"/>
      <c r="R722" s="160"/>
      <c r="S722" s="160"/>
      <c r="T722" s="160"/>
    </row>
    <row r="723" spans="7:20">
      <c r="G723" s="160"/>
      <c r="H723" s="160"/>
      <c r="I723" s="160"/>
      <c r="J723" s="160"/>
      <c r="K723" s="160"/>
      <c r="L723" s="160"/>
      <c r="M723" s="160"/>
      <c r="N723" s="160"/>
      <c r="O723" s="160"/>
      <c r="P723" s="160"/>
      <c r="Q723" s="160"/>
      <c r="R723" s="160"/>
      <c r="S723" s="160"/>
      <c r="T723" s="160"/>
    </row>
    <row r="724" spans="7:20">
      <c r="G724" s="160"/>
      <c r="H724" s="160"/>
      <c r="I724" s="160"/>
      <c r="J724" s="160"/>
      <c r="K724" s="160"/>
      <c r="L724" s="160"/>
      <c r="M724" s="160"/>
      <c r="N724" s="160"/>
      <c r="O724" s="160"/>
      <c r="P724" s="160"/>
      <c r="Q724" s="160"/>
      <c r="R724" s="160"/>
      <c r="S724" s="160"/>
      <c r="T724" s="160"/>
    </row>
    <row r="725" spans="7:20">
      <c r="G725" s="160"/>
      <c r="H725" s="160"/>
      <c r="I725" s="160"/>
      <c r="J725" s="160"/>
      <c r="K725" s="160"/>
      <c r="L725" s="160"/>
      <c r="M725" s="160"/>
      <c r="N725" s="160"/>
      <c r="O725" s="160"/>
      <c r="P725" s="160"/>
      <c r="Q725" s="160"/>
      <c r="R725" s="160"/>
      <c r="S725" s="160"/>
      <c r="T725" s="160"/>
    </row>
    <row r="726" spans="7:20">
      <c r="G726" s="160"/>
      <c r="H726" s="160"/>
      <c r="I726" s="160"/>
      <c r="J726" s="160"/>
      <c r="K726" s="160"/>
      <c r="L726" s="160"/>
      <c r="M726" s="160"/>
      <c r="N726" s="160"/>
      <c r="O726" s="160"/>
      <c r="P726" s="160"/>
      <c r="Q726" s="160"/>
      <c r="R726" s="160"/>
      <c r="S726" s="160"/>
      <c r="T726" s="160"/>
    </row>
    <row r="727" spans="7:20">
      <c r="G727" s="160"/>
      <c r="H727" s="160"/>
      <c r="I727" s="160"/>
      <c r="J727" s="160"/>
      <c r="K727" s="160"/>
      <c r="L727" s="160"/>
      <c r="M727" s="160"/>
      <c r="N727" s="160"/>
      <c r="O727" s="160"/>
      <c r="P727" s="160"/>
      <c r="Q727" s="160"/>
      <c r="R727" s="160"/>
      <c r="S727" s="160"/>
      <c r="T727" s="160"/>
    </row>
    <row r="728" spans="7:20">
      <c r="G728" s="160"/>
      <c r="H728" s="160"/>
      <c r="I728" s="160"/>
      <c r="J728" s="160"/>
      <c r="K728" s="160"/>
      <c r="L728" s="160"/>
      <c r="M728" s="160"/>
      <c r="N728" s="160"/>
      <c r="O728" s="160"/>
      <c r="P728" s="160"/>
      <c r="Q728" s="160"/>
      <c r="R728" s="160"/>
      <c r="S728" s="160"/>
      <c r="T728" s="160"/>
    </row>
    <row r="729" spans="7:20">
      <c r="G729" s="160"/>
      <c r="H729" s="160"/>
      <c r="I729" s="160"/>
      <c r="J729" s="160"/>
      <c r="K729" s="160"/>
      <c r="L729" s="160"/>
      <c r="M729" s="160"/>
      <c r="N729" s="160"/>
      <c r="O729" s="160"/>
      <c r="P729" s="160"/>
      <c r="Q729" s="160"/>
      <c r="R729" s="160"/>
      <c r="S729" s="160"/>
      <c r="T729" s="160"/>
    </row>
    <row r="730" spans="7:20">
      <c r="G730" s="160"/>
      <c r="H730" s="160"/>
      <c r="I730" s="160"/>
      <c r="J730" s="160"/>
      <c r="K730" s="160"/>
      <c r="L730" s="160"/>
      <c r="M730" s="160"/>
      <c r="N730" s="160"/>
      <c r="O730" s="160"/>
      <c r="P730" s="160"/>
      <c r="Q730" s="160"/>
      <c r="R730" s="160"/>
      <c r="S730" s="160"/>
      <c r="T730" s="160"/>
    </row>
    <row r="731" spans="7:20">
      <c r="G731" s="160"/>
      <c r="H731" s="160"/>
      <c r="I731" s="160"/>
      <c r="J731" s="160"/>
      <c r="K731" s="160"/>
      <c r="L731" s="160"/>
      <c r="M731" s="160"/>
      <c r="N731" s="160"/>
      <c r="O731" s="160"/>
      <c r="P731" s="160"/>
      <c r="Q731" s="160"/>
      <c r="R731" s="160"/>
      <c r="S731" s="160"/>
      <c r="T731" s="160"/>
    </row>
    <row r="732" spans="7:20">
      <c r="G732" s="160"/>
      <c r="H732" s="160"/>
      <c r="I732" s="160"/>
      <c r="J732" s="160"/>
      <c r="K732" s="160"/>
      <c r="L732" s="160"/>
      <c r="M732" s="160"/>
      <c r="N732" s="160"/>
      <c r="O732" s="160"/>
      <c r="P732" s="160"/>
      <c r="Q732" s="160"/>
      <c r="R732" s="160"/>
      <c r="S732" s="160"/>
      <c r="T732" s="160"/>
    </row>
    <row r="733" spans="7:20">
      <c r="G733" s="160"/>
      <c r="H733" s="160"/>
      <c r="I733" s="160"/>
      <c r="J733" s="160"/>
      <c r="K733" s="160"/>
      <c r="L733" s="160"/>
      <c r="M733" s="160"/>
      <c r="N733" s="160"/>
      <c r="O733" s="160"/>
      <c r="P733" s="160"/>
      <c r="Q733" s="160"/>
      <c r="R733" s="160"/>
      <c r="S733" s="160"/>
      <c r="T733" s="160"/>
    </row>
    <row r="734" spans="7:20">
      <c r="G734" s="160"/>
      <c r="H734" s="160"/>
      <c r="I734" s="160"/>
      <c r="J734" s="160"/>
      <c r="K734" s="160"/>
      <c r="L734" s="160"/>
      <c r="M734" s="160"/>
      <c r="N734" s="160"/>
      <c r="O734" s="160"/>
      <c r="P734" s="160"/>
      <c r="Q734" s="160"/>
      <c r="R734" s="160"/>
      <c r="S734" s="160"/>
      <c r="T734" s="160"/>
    </row>
    <row r="735" spans="7:20">
      <c r="G735" s="160"/>
      <c r="H735" s="160"/>
      <c r="I735" s="160"/>
      <c r="J735" s="160"/>
      <c r="K735" s="160"/>
      <c r="L735" s="160"/>
      <c r="M735" s="160"/>
      <c r="N735" s="160"/>
      <c r="O735" s="160"/>
      <c r="P735" s="160"/>
      <c r="Q735" s="160"/>
      <c r="R735" s="160"/>
      <c r="S735" s="160"/>
      <c r="T735" s="160"/>
    </row>
    <row r="736" spans="7:20">
      <c r="G736" s="160"/>
      <c r="H736" s="160"/>
      <c r="I736" s="160"/>
      <c r="J736" s="160"/>
      <c r="K736" s="160"/>
      <c r="L736" s="160"/>
      <c r="M736" s="160"/>
      <c r="N736" s="160"/>
      <c r="O736" s="160"/>
      <c r="P736" s="160"/>
      <c r="Q736" s="160"/>
      <c r="R736" s="160"/>
      <c r="S736" s="160"/>
      <c r="T736" s="160"/>
    </row>
    <row r="737" spans="7:20">
      <c r="G737" s="160"/>
      <c r="H737" s="160"/>
      <c r="I737" s="160"/>
      <c r="J737" s="160"/>
      <c r="K737" s="160"/>
      <c r="L737" s="160"/>
      <c r="M737" s="160"/>
      <c r="N737" s="160"/>
      <c r="O737" s="160"/>
      <c r="P737" s="160"/>
      <c r="Q737" s="160"/>
      <c r="R737" s="160"/>
      <c r="S737" s="160"/>
      <c r="T737" s="160"/>
    </row>
    <row r="738" spans="7:20">
      <c r="G738" s="160"/>
      <c r="H738" s="160"/>
      <c r="I738" s="160"/>
      <c r="J738" s="160"/>
      <c r="K738" s="160"/>
      <c r="L738" s="160"/>
      <c r="M738" s="160"/>
      <c r="N738" s="160"/>
      <c r="O738" s="160"/>
      <c r="P738" s="160"/>
      <c r="Q738" s="160"/>
      <c r="R738" s="160"/>
      <c r="S738" s="160"/>
      <c r="T738" s="160"/>
    </row>
    <row r="739" spans="7:20">
      <c r="G739" s="160"/>
      <c r="H739" s="160"/>
      <c r="I739" s="160"/>
      <c r="J739" s="160"/>
      <c r="K739" s="160"/>
      <c r="L739" s="160"/>
      <c r="M739" s="160"/>
      <c r="N739" s="160"/>
      <c r="O739" s="160"/>
      <c r="P739" s="160"/>
      <c r="Q739" s="160"/>
      <c r="R739" s="160"/>
      <c r="S739" s="160"/>
      <c r="T739" s="160"/>
    </row>
  </sheetData>
  <mergeCells count="40">
    <mergeCell ref="N11:N14"/>
    <mergeCell ref="J10:L10"/>
    <mergeCell ref="M10:M14"/>
    <mergeCell ref="M8:P9"/>
    <mergeCell ref="Q8:T9"/>
    <mergeCell ref="S12:S14"/>
    <mergeCell ref="S11:T11"/>
    <mergeCell ref="Q10:Q14"/>
    <mergeCell ref="R10:T10"/>
    <mergeCell ref="A8:A14"/>
    <mergeCell ref="B8:B14"/>
    <mergeCell ref="T12:T14"/>
    <mergeCell ref="U8:U14"/>
    <mergeCell ref="E11:E14"/>
    <mergeCell ref="N10:P10"/>
    <mergeCell ref="I9:L9"/>
    <mergeCell ref="J11:J14"/>
    <mergeCell ref="I10:I14"/>
    <mergeCell ref="K12:K14"/>
    <mergeCell ref="L12:L14"/>
    <mergeCell ref="K11:L11"/>
    <mergeCell ref="O11:P11"/>
    <mergeCell ref="R11:R14"/>
    <mergeCell ref="O12:O14"/>
    <mergeCell ref="P12:P14"/>
    <mergeCell ref="H10:H14"/>
    <mergeCell ref="G10:G14"/>
    <mergeCell ref="C8:C14"/>
    <mergeCell ref="D8:F9"/>
    <mergeCell ref="G8:H9"/>
    <mergeCell ref="D10:D14"/>
    <mergeCell ref="E10:F10"/>
    <mergeCell ref="F11:F14"/>
    <mergeCell ref="A1:I1"/>
    <mergeCell ref="A2:I2"/>
    <mergeCell ref="A3:U3"/>
    <mergeCell ref="A5:U5"/>
    <mergeCell ref="A7:U7"/>
    <mergeCell ref="A4:U4"/>
    <mergeCell ref="A6:U6"/>
  </mergeCells>
  <pageMargins left="0" right="0" top="0" bottom="0" header="0.31496062992126" footer="0.31496062992126"/>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97" zoomScaleNormal="85" zoomScaleSheetLayoutView="90" workbookViewId="0">
      <selection activeCell="B36" sqref="B36"/>
    </sheetView>
  </sheetViews>
  <sheetFormatPr defaultColWidth="9.125" defaultRowHeight="18.75"/>
  <cols>
    <col min="1" max="1" width="5.75" style="9" customWidth="1"/>
    <col min="2" max="2" width="45.125" style="15" customWidth="1"/>
    <col min="3" max="17" width="10" style="15" customWidth="1"/>
    <col min="18" max="18" width="9.75" style="15" customWidth="1"/>
    <col min="19" max="16384" width="9.125" style="15"/>
  </cols>
  <sheetData>
    <row r="1" spans="1:18" s="2" customFormat="1" ht="25.5" customHeight="1">
      <c r="A1" s="839" t="s">
        <v>436</v>
      </c>
      <c r="B1" s="839"/>
      <c r="C1" s="839"/>
      <c r="D1" s="839"/>
      <c r="E1" s="839"/>
      <c r="F1" s="839"/>
      <c r="G1" s="839"/>
      <c r="H1" s="839"/>
      <c r="I1" s="839"/>
      <c r="K1" s="3" t="s">
        <v>0</v>
      </c>
      <c r="L1" s="4"/>
      <c r="M1" s="4"/>
      <c r="N1" s="4"/>
      <c r="O1" s="4"/>
      <c r="P1" s="4"/>
      <c r="Q1" s="4"/>
      <c r="R1" s="4"/>
    </row>
    <row r="2" spans="1:18" s="2" customFormat="1" ht="25.5" customHeight="1">
      <c r="A2" s="866" t="s">
        <v>447</v>
      </c>
      <c r="B2" s="866"/>
      <c r="C2" s="866"/>
      <c r="D2" s="866"/>
      <c r="E2" s="866"/>
      <c r="F2" s="866"/>
      <c r="G2" s="866"/>
      <c r="H2" s="866"/>
      <c r="I2" s="866"/>
      <c r="K2" s="6" t="s">
        <v>2</v>
      </c>
      <c r="L2" s="7"/>
      <c r="M2" s="7"/>
      <c r="N2" s="7"/>
      <c r="O2" s="7"/>
      <c r="P2" s="7"/>
      <c r="Q2" s="7"/>
      <c r="R2" s="7"/>
    </row>
    <row r="3" spans="1:18" s="2" customFormat="1" ht="23.45" customHeight="1">
      <c r="A3" s="913" t="s">
        <v>3</v>
      </c>
      <c r="B3" s="913"/>
      <c r="C3" s="913"/>
      <c r="D3" s="913"/>
      <c r="E3" s="913"/>
      <c r="F3" s="913"/>
      <c r="G3" s="913"/>
      <c r="H3" s="913"/>
      <c r="I3" s="913"/>
      <c r="J3" s="913"/>
      <c r="K3" s="913"/>
      <c r="L3" s="913"/>
      <c r="M3" s="913"/>
      <c r="N3" s="913"/>
      <c r="O3" s="913"/>
      <c r="P3" s="913"/>
      <c r="Q3" s="913"/>
      <c r="R3" s="913"/>
    </row>
    <row r="4" spans="1:18" s="8" customFormat="1" ht="28.9" customHeight="1">
      <c r="A4" s="914" t="s">
        <v>413</v>
      </c>
      <c r="B4" s="914"/>
      <c r="C4" s="914"/>
      <c r="D4" s="914"/>
      <c r="E4" s="914"/>
      <c r="F4" s="914"/>
      <c r="G4" s="914"/>
      <c r="H4" s="914"/>
      <c r="I4" s="914"/>
      <c r="J4" s="914"/>
      <c r="K4" s="914"/>
      <c r="L4" s="914"/>
      <c r="M4" s="914"/>
      <c r="N4" s="914"/>
      <c r="O4" s="914"/>
      <c r="P4" s="914"/>
      <c r="Q4" s="914"/>
      <c r="R4" s="914"/>
    </row>
    <row r="5" spans="1:18" s="2" customFormat="1" ht="27.4" customHeight="1">
      <c r="A5" s="915" t="s">
        <v>4</v>
      </c>
      <c r="B5" s="915"/>
      <c r="C5" s="915"/>
      <c r="D5" s="915"/>
      <c r="E5" s="915"/>
      <c r="F5" s="915"/>
      <c r="G5" s="915"/>
      <c r="H5" s="915"/>
      <c r="I5" s="915"/>
      <c r="J5" s="915"/>
      <c r="K5" s="915"/>
      <c r="L5" s="915"/>
      <c r="M5" s="915"/>
      <c r="N5" s="915"/>
      <c r="O5" s="915"/>
      <c r="P5" s="915"/>
      <c r="Q5" s="915"/>
      <c r="R5" s="915"/>
    </row>
    <row r="6" spans="1:18" s="2" customFormat="1" ht="33" customHeight="1">
      <c r="A6" s="863" t="s">
        <v>5</v>
      </c>
      <c r="B6" s="863" t="s">
        <v>6</v>
      </c>
      <c r="C6" s="912" t="s">
        <v>387</v>
      </c>
      <c r="D6" s="912"/>
      <c r="E6" s="912"/>
      <c r="F6" s="912"/>
      <c r="G6" s="912"/>
      <c r="H6" s="912"/>
      <c r="I6" s="912"/>
      <c r="J6" s="863" t="s">
        <v>388</v>
      </c>
      <c r="K6" s="863"/>
      <c r="L6" s="863"/>
      <c r="M6" s="863"/>
      <c r="N6" s="863"/>
      <c r="O6" s="863"/>
      <c r="P6" s="863"/>
      <c r="Q6" s="863"/>
      <c r="R6" s="863" t="s">
        <v>9</v>
      </c>
    </row>
    <row r="7" spans="1:18" s="9" customFormat="1" ht="55.5" customHeight="1">
      <c r="A7" s="863"/>
      <c r="B7" s="863"/>
      <c r="C7" s="863" t="s">
        <v>10</v>
      </c>
      <c r="D7" s="863" t="s">
        <v>360</v>
      </c>
      <c r="E7" s="863"/>
      <c r="F7" s="863"/>
      <c r="G7" s="863" t="s">
        <v>361</v>
      </c>
      <c r="H7" s="863"/>
      <c r="I7" s="863"/>
      <c r="J7" s="849" t="s">
        <v>405</v>
      </c>
      <c r="K7" s="849"/>
      <c r="L7" s="849"/>
      <c r="M7" s="849"/>
      <c r="N7" s="849" t="s">
        <v>406</v>
      </c>
      <c r="O7" s="849"/>
      <c r="P7" s="849"/>
      <c r="Q7" s="849"/>
      <c r="R7" s="863"/>
    </row>
    <row r="8" spans="1:18" s="9" customFormat="1" ht="30" customHeight="1">
      <c r="A8" s="863"/>
      <c r="B8" s="863"/>
      <c r="C8" s="863"/>
      <c r="D8" s="910" t="s">
        <v>12</v>
      </c>
      <c r="E8" s="908" t="s">
        <v>13</v>
      </c>
      <c r="F8" s="909"/>
      <c r="G8" s="910" t="s">
        <v>12</v>
      </c>
      <c r="H8" s="908" t="s">
        <v>13</v>
      </c>
      <c r="I8" s="909"/>
      <c r="J8" s="910" t="s">
        <v>10</v>
      </c>
      <c r="K8" s="910" t="s">
        <v>14</v>
      </c>
      <c r="L8" s="908" t="s">
        <v>13</v>
      </c>
      <c r="M8" s="909"/>
      <c r="N8" s="910" t="s">
        <v>10</v>
      </c>
      <c r="O8" s="910" t="s">
        <v>14</v>
      </c>
      <c r="P8" s="908" t="s">
        <v>13</v>
      </c>
      <c r="Q8" s="909"/>
      <c r="R8" s="863"/>
    </row>
    <row r="9" spans="1:18" s="9" customFormat="1" ht="45" customHeight="1">
      <c r="A9" s="863"/>
      <c r="B9" s="863"/>
      <c r="C9" s="863"/>
      <c r="D9" s="911"/>
      <c r="E9" s="11" t="s">
        <v>15</v>
      </c>
      <c r="F9" s="11" t="s">
        <v>16</v>
      </c>
      <c r="G9" s="911"/>
      <c r="H9" s="11" t="s">
        <v>15</v>
      </c>
      <c r="I9" s="11" t="s">
        <v>16</v>
      </c>
      <c r="J9" s="911"/>
      <c r="K9" s="911"/>
      <c r="L9" s="11" t="s">
        <v>15</v>
      </c>
      <c r="M9" s="11" t="s">
        <v>16</v>
      </c>
      <c r="N9" s="911"/>
      <c r="O9" s="911"/>
      <c r="P9" s="11" t="s">
        <v>15</v>
      </c>
      <c r="Q9" s="11" t="s">
        <v>16</v>
      </c>
      <c r="R9" s="863"/>
    </row>
    <row r="10" spans="1:18" s="12" customFormat="1" ht="24.75" customHeight="1">
      <c r="A10" s="11">
        <v>1</v>
      </c>
      <c r="B10" s="11">
        <v>2</v>
      </c>
      <c r="C10" s="11">
        <v>3</v>
      </c>
      <c r="D10" s="11">
        <v>4</v>
      </c>
      <c r="E10" s="11">
        <v>5</v>
      </c>
      <c r="F10" s="11">
        <v>6</v>
      </c>
      <c r="G10" s="11">
        <v>7</v>
      </c>
      <c r="H10" s="11">
        <v>8</v>
      </c>
      <c r="I10" s="11">
        <v>9</v>
      </c>
      <c r="J10" s="11">
        <v>10</v>
      </c>
      <c r="K10" s="11">
        <v>11</v>
      </c>
      <c r="L10" s="11">
        <v>12</v>
      </c>
      <c r="M10" s="11">
        <v>13</v>
      </c>
      <c r="N10" s="11">
        <v>14</v>
      </c>
      <c r="O10" s="11">
        <v>15</v>
      </c>
      <c r="P10" s="11">
        <v>16</v>
      </c>
      <c r="Q10" s="11">
        <v>17</v>
      </c>
      <c r="R10" s="11">
        <v>18</v>
      </c>
    </row>
    <row r="11" spans="1:18" ht="30" customHeight="1">
      <c r="A11" s="11"/>
      <c r="B11" s="13" t="s">
        <v>17</v>
      </c>
      <c r="C11" s="13"/>
      <c r="D11" s="13"/>
      <c r="E11" s="13"/>
      <c r="F11" s="13"/>
      <c r="G11" s="13"/>
      <c r="H11" s="13"/>
      <c r="I11" s="13"/>
      <c r="J11" s="13"/>
      <c r="K11" s="13"/>
      <c r="L11" s="13"/>
      <c r="M11" s="13"/>
      <c r="N11" s="13"/>
      <c r="O11" s="13"/>
      <c r="P11" s="13"/>
      <c r="Q11" s="13"/>
      <c r="R11" s="14"/>
    </row>
    <row r="12" spans="1:18" s="18" customFormat="1" ht="30" customHeight="1">
      <c r="A12" s="13">
        <v>1</v>
      </c>
      <c r="B12" s="16" t="s">
        <v>18</v>
      </c>
      <c r="C12" s="16"/>
      <c r="D12" s="13"/>
      <c r="E12" s="13"/>
      <c r="F12" s="13"/>
      <c r="G12" s="13"/>
      <c r="H12" s="13"/>
      <c r="I12" s="13"/>
      <c r="J12" s="13"/>
      <c r="K12" s="13"/>
      <c r="L12" s="13"/>
      <c r="M12" s="13"/>
      <c r="N12" s="13"/>
      <c r="O12" s="13"/>
      <c r="P12" s="13"/>
      <c r="Q12" s="13"/>
      <c r="R12" s="17"/>
    </row>
    <row r="13" spans="1:18" s="18" customFormat="1" ht="30" customHeight="1">
      <c r="A13" s="13"/>
      <c r="B13" s="19" t="s">
        <v>13</v>
      </c>
      <c r="C13" s="19"/>
      <c r="D13" s="13"/>
      <c r="E13" s="13"/>
      <c r="F13" s="13"/>
      <c r="G13" s="13"/>
      <c r="H13" s="13"/>
      <c r="I13" s="13"/>
      <c r="J13" s="13"/>
      <c r="K13" s="13"/>
      <c r="L13" s="13"/>
      <c r="M13" s="13"/>
      <c r="N13" s="13"/>
      <c r="O13" s="13"/>
      <c r="P13" s="13"/>
      <c r="Q13" s="13"/>
      <c r="R13" s="17"/>
    </row>
    <row r="14" spans="1:18" s="18" customFormat="1" ht="36" customHeight="1">
      <c r="A14" s="11" t="s">
        <v>19</v>
      </c>
      <c r="B14" s="20" t="s">
        <v>20</v>
      </c>
      <c r="C14" s="20"/>
      <c r="D14" s="21"/>
      <c r="E14" s="21"/>
      <c r="F14" s="21"/>
      <c r="G14" s="21"/>
      <c r="H14" s="21"/>
      <c r="I14" s="21"/>
      <c r="J14" s="21"/>
      <c r="K14" s="21"/>
      <c r="L14" s="21"/>
      <c r="M14" s="21"/>
      <c r="N14" s="21"/>
      <c r="O14" s="21"/>
      <c r="P14" s="21"/>
      <c r="Q14" s="21"/>
      <c r="R14" s="17"/>
    </row>
    <row r="15" spans="1:18" s="18" customFormat="1" ht="30" customHeight="1">
      <c r="A15" s="13"/>
      <c r="B15" s="22" t="s">
        <v>21</v>
      </c>
      <c r="C15" s="22"/>
      <c r="D15" s="21"/>
      <c r="E15" s="21"/>
      <c r="F15" s="21"/>
      <c r="G15" s="21"/>
      <c r="H15" s="21"/>
      <c r="I15" s="21"/>
      <c r="J15" s="21"/>
      <c r="K15" s="21"/>
      <c r="L15" s="21"/>
      <c r="M15" s="21"/>
      <c r="N15" s="21"/>
      <c r="O15" s="21"/>
      <c r="P15" s="21"/>
      <c r="Q15" s="21"/>
      <c r="R15" s="17"/>
    </row>
    <row r="16" spans="1:18" s="18" customFormat="1" ht="30" customHeight="1">
      <c r="A16" s="13"/>
      <c r="B16" s="23" t="s">
        <v>22</v>
      </c>
      <c r="C16" s="22"/>
      <c r="D16" s="21"/>
      <c r="E16" s="21"/>
      <c r="F16" s="21"/>
      <c r="G16" s="21"/>
      <c r="H16" s="21"/>
      <c r="I16" s="21"/>
      <c r="J16" s="21"/>
      <c r="K16" s="21"/>
      <c r="L16" s="21"/>
      <c r="M16" s="21"/>
      <c r="N16" s="21"/>
      <c r="O16" s="21"/>
      <c r="P16" s="21"/>
      <c r="Q16" s="21"/>
      <c r="R16" s="17"/>
    </row>
    <row r="17" spans="1:18" s="18" customFormat="1" ht="30" customHeight="1">
      <c r="A17" s="13"/>
      <c r="B17" s="22" t="s">
        <v>21</v>
      </c>
      <c r="C17" s="22"/>
      <c r="D17" s="21"/>
      <c r="E17" s="21"/>
      <c r="F17" s="21"/>
      <c r="G17" s="21"/>
      <c r="H17" s="21"/>
      <c r="I17" s="21"/>
      <c r="J17" s="21"/>
      <c r="K17" s="21"/>
      <c r="L17" s="21"/>
      <c r="M17" s="21"/>
      <c r="N17" s="21"/>
      <c r="O17" s="21"/>
      <c r="P17" s="21"/>
      <c r="Q17" s="21"/>
      <c r="R17" s="17"/>
    </row>
    <row r="18" spans="1:18" s="18" customFormat="1" ht="30" customHeight="1">
      <c r="A18" s="13"/>
      <c r="B18" s="23" t="s">
        <v>411</v>
      </c>
      <c r="C18" s="22"/>
      <c r="D18" s="21"/>
      <c r="E18" s="21"/>
      <c r="F18" s="21"/>
      <c r="G18" s="21"/>
      <c r="H18" s="21"/>
      <c r="I18" s="21"/>
      <c r="J18" s="21"/>
      <c r="K18" s="21"/>
      <c r="L18" s="21"/>
      <c r="M18" s="21"/>
      <c r="N18" s="21"/>
      <c r="O18" s="21"/>
      <c r="P18" s="21"/>
      <c r="Q18" s="21"/>
      <c r="R18" s="17"/>
    </row>
    <row r="19" spans="1:18" s="18" customFormat="1" ht="30" customHeight="1">
      <c r="A19" s="13"/>
      <c r="B19" s="23" t="s">
        <v>414</v>
      </c>
      <c r="C19" s="22"/>
      <c r="D19" s="21"/>
      <c r="E19" s="21"/>
      <c r="F19" s="21"/>
      <c r="G19" s="21"/>
      <c r="H19" s="21"/>
      <c r="I19" s="21"/>
      <c r="J19" s="21"/>
      <c r="K19" s="21"/>
      <c r="L19" s="21"/>
      <c r="M19" s="21"/>
      <c r="N19" s="21"/>
      <c r="O19" s="21"/>
      <c r="P19" s="21"/>
      <c r="Q19" s="21"/>
      <c r="R19" s="17"/>
    </row>
    <row r="20" spans="1:18" s="18" customFormat="1" ht="30" customHeight="1">
      <c r="A20" s="13"/>
      <c r="B20" s="23" t="s">
        <v>23</v>
      </c>
      <c r="C20" s="22"/>
      <c r="D20" s="21"/>
      <c r="E20" s="21"/>
      <c r="F20" s="21"/>
      <c r="G20" s="21"/>
      <c r="H20" s="21"/>
      <c r="I20" s="21"/>
      <c r="J20" s="21"/>
      <c r="K20" s="21"/>
      <c r="L20" s="21"/>
      <c r="M20" s="21"/>
      <c r="N20" s="21"/>
      <c r="O20" s="21"/>
      <c r="P20" s="21"/>
      <c r="Q20" s="21"/>
      <c r="R20" s="17"/>
    </row>
    <row r="21" spans="1:18" s="18" customFormat="1" ht="30" customHeight="1">
      <c r="A21" s="13"/>
      <c r="B21" s="23" t="s">
        <v>379</v>
      </c>
      <c r="C21" s="22"/>
      <c r="D21" s="21"/>
      <c r="E21" s="21"/>
      <c r="F21" s="21"/>
      <c r="G21" s="21"/>
      <c r="H21" s="21"/>
      <c r="I21" s="21"/>
      <c r="J21" s="21"/>
      <c r="K21" s="21"/>
      <c r="L21" s="21"/>
      <c r="M21" s="21"/>
      <c r="N21" s="21"/>
      <c r="O21" s="21"/>
      <c r="P21" s="21"/>
      <c r="Q21" s="21"/>
      <c r="R21" s="17"/>
    </row>
    <row r="22" spans="1:18" s="18" customFormat="1" ht="30" customHeight="1">
      <c r="A22" s="11" t="s">
        <v>24</v>
      </c>
      <c r="B22" s="20" t="s">
        <v>25</v>
      </c>
      <c r="C22" s="20"/>
      <c r="D22" s="21"/>
      <c r="E22" s="21"/>
      <c r="F22" s="21"/>
      <c r="G22" s="21"/>
      <c r="H22" s="21"/>
      <c r="I22" s="21"/>
      <c r="J22" s="21"/>
      <c r="K22" s="21"/>
      <c r="L22" s="21"/>
      <c r="M22" s="21"/>
      <c r="N22" s="21"/>
      <c r="O22" s="21"/>
      <c r="P22" s="21"/>
      <c r="Q22" s="21"/>
      <c r="R22" s="17"/>
    </row>
    <row r="23" spans="1:18" s="268" customFormat="1" ht="30" customHeight="1">
      <c r="A23" s="265"/>
      <c r="B23" s="22" t="s">
        <v>392</v>
      </c>
      <c r="C23" s="22"/>
      <c r="D23" s="266"/>
      <c r="E23" s="266"/>
      <c r="F23" s="266"/>
      <c r="G23" s="266"/>
      <c r="H23" s="266"/>
      <c r="I23" s="266"/>
      <c r="J23" s="266"/>
      <c r="K23" s="266"/>
      <c r="L23" s="266"/>
      <c r="M23" s="266"/>
      <c r="N23" s="266"/>
      <c r="O23" s="266"/>
      <c r="P23" s="266"/>
      <c r="Q23" s="266"/>
      <c r="R23" s="267"/>
    </row>
    <row r="24" spans="1:18" s="18" customFormat="1" ht="30" customHeight="1">
      <c r="A24" s="13">
        <v>2</v>
      </c>
      <c r="B24" s="21" t="s">
        <v>359</v>
      </c>
      <c r="C24" s="20"/>
      <c r="D24" s="21"/>
      <c r="E24" s="21"/>
      <c r="F24" s="21"/>
      <c r="G24" s="21"/>
      <c r="H24" s="21"/>
      <c r="I24" s="21"/>
      <c r="J24" s="21"/>
      <c r="K24" s="21"/>
      <c r="L24" s="21"/>
      <c r="M24" s="21"/>
      <c r="N24" s="21"/>
      <c r="O24" s="21"/>
      <c r="P24" s="21"/>
      <c r="Q24" s="21"/>
      <c r="R24" s="17"/>
    </row>
    <row r="25" spans="1:18" s="18" customFormat="1" ht="30" customHeight="1">
      <c r="A25" s="13"/>
      <c r="B25" s="20" t="s">
        <v>314</v>
      </c>
      <c r="C25" s="20"/>
      <c r="D25" s="21"/>
      <c r="E25" s="21"/>
      <c r="F25" s="21"/>
      <c r="G25" s="21"/>
      <c r="H25" s="21"/>
      <c r="I25" s="21"/>
      <c r="J25" s="21"/>
      <c r="K25" s="21"/>
      <c r="L25" s="21"/>
      <c r="M25" s="21"/>
      <c r="N25" s="21"/>
      <c r="O25" s="21"/>
      <c r="P25" s="21"/>
      <c r="Q25" s="21"/>
      <c r="R25" s="17"/>
    </row>
    <row r="26" spans="1:18" s="26" customFormat="1" ht="0.75" customHeight="1">
      <c r="A26" s="25"/>
    </row>
    <row r="27" spans="1:18" ht="8.4499999999999993" customHeight="1">
      <c r="B27" s="26"/>
      <c r="C27" s="26"/>
      <c r="D27" s="26"/>
      <c r="E27" s="26"/>
      <c r="F27" s="26"/>
      <c r="G27" s="26"/>
      <c r="H27" s="26"/>
      <c r="I27" s="26"/>
      <c r="J27" s="26"/>
      <c r="K27" s="26"/>
      <c r="L27" s="26"/>
      <c r="M27" s="26"/>
      <c r="N27" s="26"/>
      <c r="O27" s="26"/>
      <c r="P27" s="26"/>
      <c r="Q27" s="26"/>
      <c r="R27" s="26"/>
    </row>
    <row r="28" spans="1:18">
      <c r="B28" s="906" t="s">
        <v>357</v>
      </c>
      <c r="C28" s="906"/>
      <c r="D28" s="906"/>
      <c r="E28" s="906"/>
      <c r="F28" s="906"/>
      <c r="G28" s="906"/>
      <c r="H28" s="906"/>
      <c r="I28" s="906"/>
      <c r="J28" s="906"/>
      <c r="K28" s="906"/>
      <c r="L28" s="906"/>
      <c r="M28" s="906"/>
      <c r="N28" s="906"/>
      <c r="O28" s="906"/>
      <c r="P28" s="906"/>
      <c r="Q28" s="906"/>
      <c r="R28" s="906"/>
    </row>
    <row r="29" spans="1:18">
      <c r="B29" s="907" t="s">
        <v>375</v>
      </c>
      <c r="C29" s="906"/>
      <c r="D29" s="906"/>
      <c r="E29" s="906"/>
      <c r="F29" s="906"/>
      <c r="G29" s="906"/>
      <c r="H29" s="906"/>
      <c r="I29" s="906"/>
      <c r="J29" s="906"/>
      <c r="K29" s="906"/>
      <c r="L29" s="906"/>
      <c r="M29" s="906"/>
      <c r="N29" s="906"/>
      <c r="O29" s="906"/>
      <c r="P29" s="906"/>
      <c r="Q29" s="906"/>
      <c r="R29" s="906"/>
    </row>
    <row r="30" spans="1:18">
      <c r="B30" s="906" t="s">
        <v>376</v>
      </c>
      <c r="C30" s="906"/>
      <c r="D30" s="906"/>
      <c r="E30" s="906"/>
      <c r="F30" s="906"/>
      <c r="G30" s="906"/>
      <c r="H30" s="906"/>
      <c r="I30" s="906"/>
      <c r="J30" s="906"/>
      <c r="K30" s="906"/>
      <c r="L30" s="906"/>
      <c r="M30" s="906"/>
      <c r="N30" s="906"/>
      <c r="O30" s="906"/>
      <c r="P30" s="906"/>
      <c r="Q30" s="906"/>
      <c r="R30" s="906"/>
    </row>
    <row r="31" spans="1:18">
      <c r="B31" s="906" t="s">
        <v>377</v>
      </c>
      <c r="C31" s="906"/>
      <c r="D31" s="906"/>
      <c r="E31" s="906"/>
      <c r="F31" s="906"/>
      <c r="G31" s="906"/>
      <c r="H31" s="906"/>
      <c r="I31" s="906"/>
      <c r="J31" s="906"/>
      <c r="K31" s="906"/>
      <c r="L31" s="906"/>
      <c r="M31" s="906"/>
      <c r="N31" s="906"/>
      <c r="O31" s="906"/>
      <c r="P31" s="906"/>
      <c r="Q31" s="906"/>
      <c r="R31" s="906"/>
    </row>
    <row r="32" spans="1:18" hidden="1">
      <c r="B32" s="252" t="s">
        <v>378</v>
      </c>
      <c r="C32" s="253"/>
      <c r="D32" s="253"/>
      <c r="E32" s="253"/>
      <c r="F32" s="253"/>
      <c r="G32" s="253"/>
      <c r="H32" s="253"/>
      <c r="I32" s="253"/>
      <c r="J32" s="253"/>
      <c r="K32" s="253"/>
      <c r="L32" s="253"/>
      <c r="M32" s="253"/>
      <c r="N32" s="253"/>
      <c r="O32" s="253"/>
      <c r="P32" s="253"/>
      <c r="Q32" s="253"/>
      <c r="R32" s="253"/>
    </row>
  </sheetData>
  <mergeCells count="29">
    <mergeCell ref="A1:I1"/>
    <mergeCell ref="A2:I2"/>
    <mergeCell ref="A3:R3"/>
    <mergeCell ref="A4:R4"/>
    <mergeCell ref="A5:R5"/>
    <mergeCell ref="A6:A9"/>
    <mergeCell ref="B6:B9"/>
    <mergeCell ref="C6:I6"/>
    <mergeCell ref="J6:Q6"/>
    <mergeCell ref="R6:R9"/>
    <mergeCell ref="D7:F7"/>
    <mergeCell ref="G7:I7"/>
    <mergeCell ref="J7:M7"/>
    <mergeCell ref="N7:Q7"/>
    <mergeCell ref="D8:D9"/>
    <mergeCell ref="E8:F8"/>
    <mergeCell ref="G8:G9"/>
    <mergeCell ref="O8:O9"/>
    <mergeCell ref="P8:Q8"/>
    <mergeCell ref="B28:R28"/>
    <mergeCell ref="B29:R29"/>
    <mergeCell ref="B30:R30"/>
    <mergeCell ref="H8:I8"/>
    <mergeCell ref="B31:R31"/>
    <mergeCell ref="J8:J9"/>
    <mergeCell ref="K8:K9"/>
    <mergeCell ref="L8:M8"/>
    <mergeCell ref="N8:N9"/>
    <mergeCell ref="C7:C9"/>
  </mergeCells>
  <printOptions horizontalCentered="1"/>
  <pageMargins left="0.23622047244094491" right="0.23622047244094491" top="0.87" bottom="0.89" header="0.31496062992125984" footer="0.31496062992125984"/>
  <pageSetup paperSize="9" scale="65" fitToWidth="0" fitToHeight="0" pageOrder="overThenDown" orientation="landscape" r:id="rId1"/>
  <headerFooter>
    <oddFooter>&amp;R&amp;14&amp;P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50</vt:i4>
      </vt:variant>
    </vt:vector>
  </HeadingPairs>
  <TitlesOfParts>
    <vt:vector size="79" baseType="lpstr">
      <vt:lpstr>PLB</vt:lpstr>
      <vt:lpstr>PLBI</vt:lpstr>
      <vt:lpstr>Bieu TH in 1</vt:lpstr>
      <vt:lpstr>BM19</vt:lpstr>
      <vt:lpstr>Bieu 2 TH nganh, linh vuc</vt:lpstr>
      <vt:lpstr>Bieu NSDP In 2</vt:lpstr>
      <vt:lpstr>BIEU NSTW 2021 -2025 IN 3</vt:lpstr>
      <vt:lpstr>TPCP 21-25</vt:lpstr>
      <vt:lpstr>BM19 (2)</vt:lpstr>
      <vt:lpstr>BM21 (2)</vt:lpstr>
      <vt:lpstr>Bieu 7 PPP</vt:lpstr>
      <vt:lpstr>Bieu 9 de lai</vt:lpstr>
      <vt:lpstr>Bieu 10 TDDTPT</vt:lpstr>
      <vt:lpstr>Bieu 11 TPCQDP</vt:lpstr>
      <vt:lpstr>BM24</vt:lpstr>
      <vt:lpstr>BM20</vt:lpstr>
      <vt:lpstr>Bieu15 da ky</vt:lpstr>
      <vt:lpstr>Bieu16 chua ky</vt:lpstr>
      <vt:lpstr>Bieu17 keu goi</vt:lpstr>
      <vt:lpstr>BM18 Chi tiet TPCP</vt:lpstr>
      <vt:lpstr>BC trung han DP</vt:lpstr>
      <vt:lpstr>Bieu25 TH nganh, linh vuc</vt:lpstr>
      <vt:lpstr>BM25</vt:lpstr>
      <vt:lpstr>BM22-TT12daco</vt:lpstr>
      <vt:lpstr>BM23-TT12daco</vt:lpstr>
      <vt:lpstr>BM26</vt:lpstr>
      <vt:lpstr>NSTW TĐ IN 4</vt:lpstr>
      <vt:lpstr>TĐC in 5</vt:lpstr>
      <vt:lpstr>ODA in 6</vt:lpstr>
      <vt:lpstr>'BC trung han DP'!Print_Area</vt:lpstr>
      <vt:lpstr>'Bieu 10 TDDTPT'!Print_Area</vt:lpstr>
      <vt:lpstr>'Bieu 11 TPCQDP'!Print_Area</vt:lpstr>
      <vt:lpstr>'Bieu 2 TH nganh, linh vuc'!Print_Area</vt:lpstr>
      <vt:lpstr>'Bieu 7 PPP'!Print_Area</vt:lpstr>
      <vt:lpstr>'Bieu 9 de lai'!Print_Area</vt:lpstr>
      <vt:lpstr>'Bieu NSDP In 2'!Print_Area</vt:lpstr>
      <vt:lpstr>'BIEU NSTW 2021 -2025 IN 3'!Print_Area</vt:lpstr>
      <vt:lpstr>'Bieu TH in 1'!Print_Area</vt:lpstr>
      <vt:lpstr>'Bieu15 da ky'!Print_Area</vt:lpstr>
      <vt:lpstr>'Bieu16 chua ky'!Print_Area</vt:lpstr>
      <vt:lpstr>'Bieu17 keu goi'!Print_Area</vt:lpstr>
      <vt:lpstr>'Bieu25 TH nganh, linh vuc'!Print_Area</vt:lpstr>
      <vt:lpstr>'BM18 Chi tiet TPCP'!Print_Area</vt:lpstr>
      <vt:lpstr>'BM19'!Print_Area</vt:lpstr>
      <vt:lpstr>'BM19 (2)'!Print_Area</vt:lpstr>
      <vt:lpstr>'BM20'!Print_Area</vt:lpstr>
      <vt:lpstr>'BM21 (2)'!Print_Area</vt:lpstr>
      <vt:lpstr>'BM22-TT12daco'!Print_Area</vt:lpstr>
      <vt:lpstr>'BM23-TT12daco'!Print_Area</vt:lpstr>
      <vt:lpstr>'BM24'!Print_Area</vt:lpstr>
      <vt:lpstr>'BM26'!Print_Area</vt:lpstr>
      <vt:lpstr>'NSTW TĐ IN 4'!Print_Area</vt:lpstr>
      <vt:lpstr>'TĐC in 5'!Print_Area</vt:lpstr>
      <vt:lpstr>'TPCP 21-25'!Print_Area</vt:lpstr>
      <vt:lpstr>'BC trung han DP'!Print_Titles</vt:lpstr>
      <vt:lpstr>'Bieu 10 TDDTPT'!Print_Titles</vt:lpstr>
      <vt:lpstr>'Bieu 11 TPCQDP'!Print_Titles</vt:lpstr>
      <vt:lpstr>'Bieu 2 TH nganh, linh vuc'!Print_Titles</vt:lpstr>
      <vt:lpstr>'Bieu 7 PPP'!Print_Titles</vt:lpstr>
      <vt:lpstr>'Bieu 9 de lai'!Print_Titles</vt:lpstr>
      <vt:lpstr>'Bieu NSDP In 2'!Print_Titles</vt:lpstr>
      <vt:lpstr>'BIEU NSTW 2021 -2025 IN 3'!Print_Titles</vt:lpstr>
      <vt:lpstr>'Bieu TH in 1'!Print_Titles</vt:lpstr>
      <vt:lpstr>'Bieu15 da ky'!Print_Titles</vt:lpstr>
      <vt:lpstr>'Bieu16 chua ky'!Print_Titles</vt:lpstr>
      <vt:lpstr>'Bieu17 keu goi'!Print_Titles</vt:lpstr>
      <vt:lpstr>'Bieu25 TH nganh, linh vuc'!Print_Titles</vt:lpstr>
      <vt:lpstr>'BM18 Chi tiet TPCP'!Print_Titles</vt:lpstr>
      <vt:lpstr>'BM19'!Print_Titles</vt:lpstr>
      <vt:lpstr>'BM19 (2)'!Print_Titles</vt:lpstr>
      <vt:lpstr>'BM20'!Print_Titles</vt:lpstr>
      <vt:lpstr>'BM21 (2)'!Print_Titles</vt:lpstr>
      <vt:lpstr>'BM22-TT12daco'!Print_Titles</vt:lpstr>
      <vt:lpstr>'BM23-TT12daco'!Print_Titles</vt:lpstr>
      <vt:lpstr>'BM24'!Print_Titles</vt:lpstr>
      <vt:lpstr>'BM25'!Print_Titles</vt:lpstr>
      <vt:lpstr>'BM26'!Print_Titles</vt:lpstr>
      <vt:lpstr>'NSTW TĐ IN 4'!Print_Titles</vt:lpstr>
      <vt:lpstr>'TĐC in 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My PC</cp:lastModifiedBy>
  <cp:lastPrinted>2021-04-28T04:23:12Z</cp:lastPrinted>
  <dcterms:created xsi:type="dcterms:W3CDTF">2016-08-23T02:04:30Z</dcterms:created>
  <dcterms:modified xsi:type="dcterms:W3CDTF">2021-04-29T04:21:33Z</dcterms:modified>
</cp:coreProperties>
</file>